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filterPrivacy="1" codeName="ThisWorkbook" defaultThemeVersion="166925"/>
  <xr:revisionPtr revIDLastSave="0" documentId="13_ncr:1_{B4922E77-45E3-422C-8EE1-9030AAFAE11A}" xr6:coauthVersionLast="47" xr6:coauthVersionMax="47" xr10:uidLastSave="{00000000-0000-0000-0000-000000000000}"/>
  <workbookProtection workbookAlgorithmName="SHA-512" workbookHashValue="TDcZIv1w4+gYi/I1z9qekIcIKdCTFQDg6XyFv/1A1TjTGumK0VS9qFYFU0acsNLOdfZv+q5p0a5n68u9SduHeg==" workbookSaltValue="UU2+bn9z4fHTszLd+Zhkag==" workbookSpinCount="100000" lockStructure="1"/>
  <bookViews>
    <workbookView xWindow="22932" yWindow="-108" windowWidth="30936" windowHeight="16896" tabRatio="841" xr2:uid="{00000000-000D-0000-FFFF-FFFF00000000}"/>
  </bookViews>
  <sheets>
    <sheet name="Project Summary" sheetId="16" r:id="rId1"/>
    <sheet name="Delivery Plan and Milestones" sheetId="7" r:id="rId2"/>
    <sheet name="SPF Interventions" sheetId="21" r:id="rId3"/>
    <sheet name="SPF Outputs" sheetId="12" r:id="rId4"/>
    <sheet name="Outputs Filter list" sheetId="28" state="hidden" r:id="rId5"/>
    <sheet name="Outputs" sheetId="24" state="hidden" r:id="rId6"/>
    <sheet name="SPF Outcomes" sheetId="26" r:id="rId7"/>
    <sheet name="Outcomes Filter list" sheetId="27" state="hidden" r:id="rId8"/>
    <sheet name="Outcomes" sheetId="25" state="hidden" r:id="rId9"/>
    <sheet name="Funding Profile" sheetId="19" r:id="rId10"/>
    <sheet name="Expenditure Profile" sheetId="20" r:id="rId11"/>
    <sheet name="SPF Financial Breakdown" sheetId="13" r:id="rId12"/>
    <sheet name="Procurement Plan" sheetId="14" r:id="rId13"/>
    <sheet name="Risk Register" sheetId="15" r:id="rId14"/>
    <sheet name="Additional Sheet" sheetId="29" r:id="rId15"/>
    <sheet name="Investment Priority" sheetId="22" state="hidden" r:id="rId16"/>
    <sheet name="Measurements" sheetId="17" state="hidden" r:id="rId17"/>
    <sheet name="Cost Headings" sheetId="11" state="hidden" r:id="rId18"/>
  </sheets>
  <definedNames>
    <definedName name="Cover_sheet" localSheetId="7">#REF!</definedName>
    <definedName name="Cover_sheet" localSheetId="4">#REF!</definedName>
    <definedName name="Cover_sheet">#REF!</definedName>
    <definedName name="E.Total_subcontract_cost" localSheetId="7">#REF!</definedName>
    <definedName name="E.Total_subcontract_cost" localSheetId="4">#REF!</definedName>
    <definedName name="E.Total_subcontract_cost">#REF!</definedName>
    <definedName name="_xlnm.Print_Area" localSheetId="14">'Additional Sheet'!$A$1:$O$9</definedName>
    <definedName name="_xlnm.Print_Area" localSheetId="10">'Expenditure Profile'!$A$1:$R$48</definedName>
    <definedName name="_xlnm.Print_Area" localSheetId="9">'Funding Profile'!$A$1:$K$36</definedName>
    <definedName name="_xlnm.Print_Area" localSheetId="12">'Procurement Plan'!$A$1:$G$24</definedName>
    <definedName name="_xlnm.Print_Area" localSheetId="0">'Project Summary'!$A$2:$M$36</definedName>
    <definedName name="_xlnm.Print_Area" localSheetId="13">'Risk Register'!$A$1:$O$37</definedName>
    <definedName name="_xlnm.Print_Area" localSheetId="11">'SPF Financial Breakdown'!$A$1:$N$108</definedName>
    <definedName name="_xlnm.Print_Area" localSheetId="2">'SPF Interventions'!$A$1:$I$42</definedName>
    <definedName name="_xlnm.Print_Area" localSheetId="6">'SPF Outcomes'!$A$1:$L$44</definedName>
    <definedName name="_xlnm.Print_Area" localSheetId="3">'SPF Outputs'!$A$1:$L$44</definedName>
    <definedName name="_xlnm.Print_Titles" localSheetId="11">'SPF Financial Breakdown'!$1:$10</definedName>
    <definedName name="_xlnm.Print_Titles" localSheetId="6">'SPF Outcomes'!$1:$12</definedName>
    <definedName name="_xlnm.Print_Titles" localSheetId="3">'SPF Outputs'!$1:$12</definedName>
    <definedName name="Table_of_contents" localSheetId="7">#REF!</definedName>
    <definedName name="Table_of_contents" localSheetId="4">#REF!</definedName>
    <definedName name="Table_of_contents">#REF!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36" i="13" l="1"/>
  <c r="H36" i="13"/>
  <c r="A14" i="21"/>
  <c r="A15" i="21"/>
  <c r="A16" i="21"/>
  <c r="A17" i="21"/>
  <c r="A18" i="21"/>
  <c r="A19" i="21"/>
  <c r="A20" i="21"/>
  <c r="A21" i="21"/>
  <c r="A22" i="21"/>
  <c r="A23" i="21"/>
  <c r="A24" i="21"/>
  <c r="A25" i="21"/>
  <c r="A26" i="21"/>
  <c r="A27" i="21"/>
  <c r="A28" i="21"/>
  <c r="A29" i="21"/>
  <c r="A30" i="21"/>
  <c r="A31" i="21"/>
  <c r="A32" i="21"/>
  <c r="A33" i="21"/>
  <c r="A34" i="21"/>
  <c r="A35" i="21"/>
  <c r="A36" i="21"/>
  <c r="A37" i="21"/>
  <c r="A38" i="21"/>
  <c r="AE3" i="27"/>
  <c r="AE15" i="27" s="1"/>
  <c r="AD3" i="27"/>
  <c r="AD20" i="27" s="1"/>
  <c r="AC3" i="27"/>
  <c r="AC6" i="27" s="1"/>
  <c r="AB3" i="27"/>
  <c r="AB10" i="27" s="1"/>
  <c r="AA3" i="27"/>
  <c r="AA7" i="27" s="1"/>
  <c r="Z3" i="27"/>
  <c r="Z6" i="27" s="1"/>
  <c r="Y3" i="27"/>
  <c r="Y6" i="27" s="1"/>
  <c r="X3" i="27"/>
  <c r="X11" i="27" s="1"/>
  <c r="U3" i="27"/>
  <c r="U7" i="27" s="1"/>
  <c r="J42" i="26"/>
  <c r="I42" i="26"/>
  <c r="J41" i="26"/>
  <c r="I41" i="26"/>
  <c r="J40" i="26"/>
  <c r="I40" i="26"/>
  <c r="J39" i="26"/>
  <c r="I39" i="26"/>
  <c r="J38" i="26"/>
  <c r="I38" i="26"/>
  <c r="J37" i="26"/>
  <c r="I37" i="26"/>
  <c r="J36" i="26"/>
  <c r="I36" i="26"/>
  <c r="J35" i="26"/>
  <c r="I35" i="26"/>
  <c r="J34" i="26"/>
  <c r="I34" i="26"/>
  <c r="J33" i="26"/>
  <c r="I33" i="26"/>
  <c r="J32" i="26"/>
  <c r="I32" i="26"/>
  <c r="J31" i="26"/>
  <c r="I31" i="26"/>
  <c r="W3" i="27"/>
  <c r="W13" i="27" s="1"/>
  <c r="V3" i="27"/>
  <c r="V9" i="27" s="1"/>
  <c r="T3" i="27"/>
  <c r="T5" i="27" s="1"/>
  <c r="AE3" i="28"/>
  <c r="AE5" i="28" s="1"/>
  <c r="AD3" i="28"/>
  <c r="AD5" i="28" s="1"/>
  <c r="AC3" i="28"/>
  <c r="AC5" i="28" s="1"/>
  <c r="AB3" i="28"/>
  <c r="AB17" i="28" s="1"/>
  <c r="AA3" i="28"/>
  <c r="AA10" i="28" s="1"/>
  <c r="Z3" i="28"/>
  <c r="Z24" i="28" s="1"/>
  <c r="Y3" i="28"/>
  <c r="Y16" i="28" s="1"/>
  <c r="X3" i="28"/>
  <c r="X15" i="28" s="1"/>
  <c r="W3" i="28"/>
  <c r="W12" i="28" s="1"/>
  <c r="V3" i="28"/>
  <c r="V9" i="28" s="1"/>
  <c r="U3" i="28"/>
  <c r="U18" i="28" s="1"/>
  <c r="T3" i="28"/>
  <c r="T7" i="28" s="1"/>
  <c r="V23" i="28"/>
  <c r="I31" i="12"/>
  <c r="J31" i="12"/>
  <c r="I32" i="12"/>
  <c r="J32" i="12"/>
  <c r="I33" i="12"/>
  <c r="J33" i="12"/>
  <c r="I34" i="12"/>
  <c r="J34" i="12"/>
  <c r="I35" i="12"/>
  <c r="J35" i="12"/>
  <c r="I36" i="12"/>
  <c r="J36" i="12"/>
  <c r="I37" i="12"/>
  <c r="J37" i="12"/>
  <c r="I38" i="12"/>
  <c r="J38" i="12"/>
  <c r="I39" i="12"/>
  <c r="J39" i="12"/>
  <c r="I40" i="12"/>
  <c r="J40" i="12"/>
  <c r="I41" i="12"/>
  <c r="J41" i="12"/>
  <c r="I42" i="12"/>
  <c r="J42" i="12"/>
  <c r="AE28" i="27" l="1"/>
  <c r="AE10" i="27"/>
  <c r="AE25" i="27"/>
  <c r="AE8" i="27"/>
  <c r="AE29" i="27"/>
  <c r="AE22" i="27"/>
  <c r="AE19" i="27"/>
  <c r="AE11" i="27"/>
  <c r="AE7" i="27"/>
  <c r="AE16" i="27"/>
  <c r="AE13" i="27"/>
  <c r="AE14" i="27"/>
  <c r="AD25" i="27"/>
  <c r="AD30" i="27"/>
  <c r="AD21" i="27"/>
  <c r="AD29" i="27"/>
  <c r="AD16" i="27"/>
  <c r="AD7" i="27"/>
  <c r="AD14" i="27"/>
  <c r="AC22" i="27"/>
  <c r="AC8" i="27"/>
  <c r="AC20" i="27"/>
  <c r="AC25" i="27"/>
  <c r="AC27" i="27"/>
  <c r="AC10" i="27"/>
  <c r="AC26" i="27"/>
  <c r="AC30" i="27"/>
  <c r="AC21" i="27"/>
  <c r="AC14" i="27"/>
  <c r="AC29" i="27"/>
  <c r="AC24" i="27"/>
  <c r="AC19" i="27"/>
  <c r="AC12" i="27"/>
  <c r="AC7" i="27"/>
  <c r="AC31" i="27"/>
  <c r="AC23" i="27"/>
  <c r="AC18" i="27"/>
  <c r="AC5" i="27"/>
  <c r="AC28" i="27"/>
  <c r="AB17" i="27"/>
  <c r="AB29" i="27"/>
  <c r="AB18" i="27"/>
  <c r="AB16" i="27"/>
  <c r="AB28" i="27"/>
  <c r="AB24" i="27"/>
  <c r="AB30" i="27"/>
  <c r="AB23" i="27"/>
  <c r="AB22" i="27"/>
  <c r="AB8" i="27"/>
  <c r="AA18" i="27"/>
  <c r="AA24" i="27"/>
  <c r="Z5" i="27"/>
  <c r="Z14" i="27"/>
  <c r="Z18" i="27"/>
  <c r="Z24" i="27"/>
  <c r="Z8" i="27"/>
  <c r="Z26" i="27"/>
  <c r="Z20" i="27"/>
  <c r="Y8" i="27"/>
  <c r="Y17" i="27"/>
  <c r="Y29" i="27"/>
  <c r="Y30" i="27"/>
  <c r="Y19" i="27"/>
  <c r="Y9" i="27"/>
  <c r="Y28" i="27"/>
  <c r="Y16" i="27"/>
  <c r="Y13" i="27"/>
  <c r="Y31" i="27"/>
  <c r="Y14" i="27"/>
  <c r="Y15" i="27"/>
  <c r="Y12" i="27"/>
  <c r="X21" i="27"/>
  <c r="X7" i="27"/>
  <c r="X6" i="27"/>
  <c r="X5" i="27"/>
  <c r="X30" i="27"/>
  <c r="X26" i="27"/>
  <c r="X22" i="27"/>
  <c r="X10" i="27"/>
  <c r="X8" i="27"/>
  <c r="X31" i="27"/>
  <c r="X25" i="27"/>
  <c r="X20" i="27"/>
  <c r="X18" i="27"/>
  <c r="X24" i="27"/>
  <c r="X15" i="27"/>
  <c r="X13" i="27"/>
  <c r="X28" i="27"/>
  <c r="X23" i="27"/>
  <c r="X12" i="27"/>
  <c r="X27" i="27"/>
  <c r="X29" i="27"/>
  <c r="X16" i="27"/>
  <c r="X19" i="27"/>
  <c r="X17" i="27"/>
  <c r="X9" i="27"/>
  <c r="W21" i="27"/>
  <c r="W12" i="27"/>
  <c r="W8" i="27"/>
  <c r="W18" i="27"/>
  <c r="W14" i="27"/>
  <c r="W9" i="27"/>
  <c r="W23" i="27"/>
  <c r="W28" i="27"/>
  <c r="W16" i="27"/>
  <c r="W11" i="27"/>
  <c r="W29" i="27"/>
  <c r="W24" i="27"/>
  <c r="W17" i="27"/>
  <c r="W30" i="27"/>
  <c r="W27" i="27"/>
  <c r="W22" i="27"/>
  <c r="W20" i="27"/>
  <c r="W6" i="27"/>
  <c r="W26" i="27"/>
  <c r="W19" i="27"/>
  <c r="W25" i="27"/>
  <c r="W7" i="27"/>
  <c r="W31" i="27"/>
  <c r="W10" i="27"/>
  <c r="AE30" i="27"/>
  <c r="AE26" i="27"/>
  <c r="AE20" i="27"/>
  <c r="AE12" i="27"/>
  <c r="AE5" i="27"/>
  <c r="AE23" i="27"/>
  <c r="AE17" i="27"/>
  <c r="AE24" i="27"/>
  <c r="AE18" i="27"/>
  <c r="AE31" i="27"/>
  <c r="AE21" i="27"/>
  <c r="AE9" i="27"/>
  <c r="AE6" i="27"/>
  <c r="AE27" i="27"/>
  <c r="AD31" i="27"/>
  <c r="AD26" i="27"/>
  <c r="AD18" i="27"/>
  <c r="AD17" i="27"/>
  <c r="AD22" i="27"/>
  <c r="AD5" i="27"/>
  <c r="AD19" i="27"/>
  <c r="AD27" i="27"/>
  <c r="AD24" i="27"/>
  <c r="AD23" i="27"/>
  <c r="AD6" i="27"/>
  <c r="AD28" i="27"/>
  <c r="AC15" i="27"/>
  <c r="AC16" i="27"/>
  <c r="AC13" i="27"/>
  <c r="AC9" i="27"/>
  <c r="AC17" i="27"/>
  <c r="AC11" i="27"/>
  <c r="AB25" i="27"/>
  <c r="AB20" i="27"/>
  <c r="AB14" i="27"/>
  <c r="AB31" i="27"/>
  <c r="AB26" i="27"/>
  <c r="AB19" i="27"/>
  <c r="AB21" i="27"/>
  <c r="AB12" i="27"/>
  <c r="AB6" i="27"/>
  <c r="AB5" i="27"/>
  <c r="AB27" i="27"/>
  <c r="Z28" i="27"/>
  <c r="Z30" i="27"/>
  <c r="Z22" i="27"/>
  <c r="Z12" i="27"/>
  <c r="Z16" i="27"/>
  <c r="Z10" i="27"/>
  <c r="Y5" i="27"/>
  <c r="Y21" i="27"/>
  <c r="Y20" i="27"/>
  <c r="Y18" i="27"/>
  <c r="Y10" i="27"/>
  <c r="Y25" i="27"/>
  <c r="Y23" i="27"/>
  <c r="Y22" i="27"/>
  <c r="Y27" i="27"/>
  <c r="Y26" i="27"/>
  <c r="Y24" i="27"/>
  <c r="Y11" i="27"/>
  <c r="Y7" i="27"/>
  <c r="X14" i="27"/>
  <c r="V8" i="27"/>
  <c r="V31" i="27"/>
  <c r="V30" i="27"/>
  <c r="V29" i="27"/>
  <c r="V27" i="27"/>
  <c r="V14" i="27"/>
  <c r="V18" i="27"/>
  <c r="V13" i="27"/>
  <c r="V26" i="27"/>
  <c r="V25" i="27"/>
  <c r="V7" i="27"/>
  <c r="V23" i="27"/>
  <c r="V19" i="27"/>
  <c r="V22" i="27"/>
  <c r="T23" i="27"/>
  <c r="T20" i="27"/>
  <c r="T30" i="27"/>
  <c r="T29" i="27"/>
  <c r="T10" i="27"/>
  <c r="T6" i="27"/>
  <c r="T16" i="27"/>
  <c r="T18" i="27"/>
  <c r="T12" i="27"/>
  <c r="T27" i="27"/>
  <c r="T25" i="27"/>
  <c r="AA28" i="27"/>
  <c r="AA23" i="27"/>
  <c r="AD12" i="27"/>
  <c r="AA5" i="27"/>
  <c r="AA6" i="27"/>
  <c r="AA27" i="27"/>
  <c r="AD15" i="27"/>
  <c r="AD13" i="27"/>
  <c r="AD10" i="27"/>
  <c r="AA31" i="27"/>
  <c r="AA22" i="27"/>
  <c r="AA17" i="27"/>
  <c r="AA16" i="27"/>
  <c r="AA14" i="27"/>
  <c r="AD11" i="27"/>
  <c r="AD8" i="27"/>
  <c r="AA30" i="27"/>
  <c r="AA26" i="27"/>
  <c r="AA15" i="27"/>
  <c r="AA13" i="27"/>
  <c r="AA12" i="27"/>
  <c r="AD9" i="27"/>
  <c r="AA21" i="27"/>
  <c r="AA20" i="27"/>
  <c r="AA11" i="27"/>
  <c r="AA10" i="27"/>
  <c r="AA25" i="27"/>
  <c r="AA9" i="27"/>
  <c r="AA8" i="27"/>
  <c r="AA29" i="27"/>
  <c r="AA19" i="27"/>
  <c r="W5" i="27"/>
  <c r="W15" i="27"/>
  <c r="V12" i="27"/>
  <c r="V6" i="27"/>
  <c r="V5" i="27"/>
  <c r="V17" i="27"/>
  <c r="V11" i="27"/>
  <c r="V21" i="27"/>
  <c r="V20" i="27"/>
  <c r="V16" i="27"/>
  <c r="V10" i="27"/>
  <c r="V28" i="27"/>
  <c r="V24" i="27"/>
  <c r="V15" i="27"/>
  <c r="U25" i="27"/>
  <c r="U10" i="27"/>
  <c r="U14" i="27"/>
  <c r="U27" i="27"/>
  <c r="U22" i="27"/>
  <c r="U19" i="27"/>
  <c r="U6" i="27"/>
  <c r="U28" i="27"/>
  <c r="U30" i="27"/>
  <c r="U16" i="27"/>
  <c r="U9" i="27"/>
  <c r="U29" i="27"/>
  <c r="U24" i="27"/>
  <c r="U21" i="27"/>
  <c r="U12" i="27"/>
  <c r="U5" i="27"/>
  <c r="U18" i="27"/>
  <c r="U15" i="27"/>
  <c r="U31" i="27"/>
  <c r="U26" i="27"/>
  <c r="U23" i="27"/>
  <c r="U11" i="27"/>
  <c r="U8" i="27"/>
  <c r="U17" i="27"/>
  <c r="U13" i="27"/>
  <c r="U20" i="27"/>
  <c r="T31" i="27"/>
  <c r="T22" i="27"/>
  <c r="T24" i="27"/>
  <c r="T17" i="27"/>
  <c r="T8" i="27"/>
  <c r="T26" i="27"/>
  <c r="T19" i="27"/>
  <c r="T14" i="27"/>
  <c r="T28" i="27"/>
  <c r="T21" i="27"/>
  <c r="AB15" i="27"/>
  <c r="T15" i="27"/>
  <c r="AB13" i="27"/>
  <c r="T13" i="27"/>
  <c r="AB11" i="27"/>
  <c r="T11" i="27"/>
  <c r="AB9" i="27"/>
  <c r="T9" i="27"/>
  <c r="AB7" i="27"/>
  <c r="T7" i="27"/>
  <c r="Z31" i="27"/>
  <c r="Z29" i="27"/>
  <c r="Z27" i="27"/>
  <c r="Z25" i="27"/>
  <c r="Z23" i="27"/>
  <c r="Z21" i="27"/>
  <c r="Z19" i="27"/>
  <c r="Z17" i="27"/>
  <c r="Z15" i="27"/>
  <c r="Z13" i="27"/>
  <c r="Z11" i="27"/>
  <c r="Z9" i="27"/>
  <c r="Z7" i="27"/>
  <c r="AC6" i="28"/>
  <c r="AC25" i="28"/>
  <c r="AC9" i="28"/>
  <c r="AC22" i="28"/>
  <c r="AC21" i="28"/>
  <c r="AC35" i="28"/>
  <c r="AC20" i="28"/>
  <c r="AC8" i="28"/>
  <c r="AC31" i="28"/>
  <c r="AC18" i="28"/>
  <c r="AC15" i="28"/>
  <c r="AC32" i="28"/>
  <c r="AC19" i="28"/>
  <c r="AC30" i="28"/>
  <c r="AC16" i="28"/>
  <c r="AB32" i="28"/>
  <c r="AB21" i="28"/>
  <c r="AB6" i="28"/>
  <c r="AB34" i="28"/>
  <c r="AB29" i="28"/>
  <c r="AB19" i="28"/>
  <c r="AB8" i="28"/>
  <c r="AB31" i="28"/>
  <c r="AB12" i="28"/>
  <c r="AB20" i="28"/>
  <c r="AB5" i="28"/>
  <c r="AB35" i="28"/>
  <c r="AB23" i="28"/>
  <c r="AB33" i="28"/>
  <c r="AB28" i="28"/>
  <c r="AB9" i="28"/>
  <c r="AB26" i="28"/>
  <c r="AB25" i="28"/>
  <c r="AB24" i="28"/>
  <c r="AB11" i="28"/>
  <c r="AB30" i="28"/>
  <c r="AB10" i="28"/>
  <c r="AB27" i="28"/>
  <c r="AB22" i="28"/>
  <c r="AB18" i="28"/>
  <c r="AA31" i="28"/>
  <c r="AA26" i="28"/>
  <c r="AA19" i="28"/>
  <c r="AA35" i="28"/>
  <c r="AA20" i="28"/>
  <c r="AA21" i="28"/>
  <c r="AA27" i="28"/>
  <c r="AA18" i="28"/>
  <c r="Z35" i="28"/>
  <c r="Z18" i="28"/>
  <c r="Z22" i="28"/>
  <c r="Z17" i="28"/>
  <c r="Z12" i="28"/>
  <c r="Z34" i="28"/>
  <c r="Z28" i="28"/>
  <c r="Z29" i="28"/>
  <c r="Z16" i="28"/>
  <c r="Z33" i="28"/>
  <c r="Z27" i="28"/>
  <c r="Z23" i="28"/>
  <c r="Z21" i="28"/>
  <c r="Z15" i="28"/>
  <c r="Z31" i="28"/>
  <c r="Z5" i="28"/>
  <c r="Z30" i="28"/>
  <c r="Z14" i="28"/>
  <c r="Z26" i="28"/>
  <c r="Z11" i="28"/>
  <c r="Z19" i="28"/>
  <c r="Z32" i="28"/>
  <c r="Z13" i="28"/>
  <c r="Y13" i="28"/>
  <c r="Y9" i="28"/>
  <c r="Y12" i="28"/>
  <c r="Y5" i="28"/>
  <c r="Y33" i="28"/>
  <c r="Y22" i="28"/>
  <c r="Y31" i="28"/>
  <c r="Y20" i="28"/>
  <c r="Y15" i="28"/>
  <c r="Y30" i="28"/>
  <c r="Y25" i="28"/>
  <c r="Y35" i="28"/>
  <c r="Y8" i="28"/>
  <c r="Y21" i="28"/>
  <c r="Y27" i="28"/>
  <c r="Y29" i="28"/>
  <c r="Y28" i="28"/>
  <c r="Y26" i="28"/>
  <c r="Y23" i="28"/>
  <c r="Y18" i="28"/>
  <c r="Y14" i="28"/>
  <c r="Y11" i="28"/>
  <c r="Y7" i="28"/>
  <c r="Y34" i="28"/>
  <c r="Y19" i="28"/>
  <c r="Y24" i="28"/>
  <c r="Y32" i="28"/>
  <c r="X32" i="28"/>
  <c r="X5" i="28"/>
  <c r="X25" i="28"/>
  <c r="X16" i="28"/>
  <c r="X27" i="28"/>
  <c r="X9" i="28"/>
  <c r="X33" i="28"/>
  <c r="X24" i="28"/>
  <c r="X21" i="28"/>
  <c r="X23" i="28"/>
  <c r="X30" i="28"/>
  <c r="X13" i="28"/>
  <c r="X26" i="28"/>
  <c r="X18" i="28"/>
  <c r="X10" i="28"/>
  <c r="X35" i="28"/>
  <c r="X31" i="28"/>
  <c r="X22" i="28"/>
  <c r="X14" i="28"/>
  <c r="X20" i="28"/>
  <c r="X28" i="28"/>
  <c r="X11" i="28"/>
  <c r="X34" i="28"/>
  <c r="X29" i="28"/>
  <c r="X19" i="28"/>
  <c r="X17" i="28"/>
  <c r="X12" i="28"/>
  <c r="W15" i="28"/>
  <c r="W33" i="28"/>
  <c r="W22" i="28"/>
  <c r="W10" i="28"/>
  <c r="W8" i="28"/>
  <c r="W26" i="28"/>
  <c r="W11" i="28"/>
  <c r="W34" i="28"/>
  <c r="W30" i="28"/>
  <c r="W16" i="28"/>
  <c r="W14" i="28"/>
  <c r="W24" i="28"/>
  <c r="W28" i="28"/>
  <c r="W18" i="28"/>
  <c r="W7" i="28"/>
  <c r="W20" i="28"/>
  <c r="W5" i="28"/>
  <c r="W31" i="28"/>
  <c r="W17" i="28"/>
  <c r="W21" i="28"/>
  <c r="W35" i="28"/>
  <c r="W32" i="28"/>
  <c r="V20" i="28"/>
  <c r="V16" i="28"/>
  <c r="T26" i="28"/>
  <c r="T23" i="28"/>
  <c r="T30" i="28"/>
  <c r="T31" i="28"/>
  <c r="T24" i="28"/>
  <c r="T12" i="28"/>
  <c r="T28" i="28"/>
  <c r="T27" i="28"/>
  <c r="T34" i="28"/>
  <c r="T29" i="28"/>
  <c r="T25" i="28"/>
  <c r="T32" i="28"/>
  <c r="T33" i="28"/>
  <c r="T35" i="28"/>
  <c r="T22" i="28"/>
  <c r="AE22" i="28"/>
  <c r="AE21" i="28"/>
  <c r="AE20" i="28"/>
  <c r="AE19" i="28"/>
  <c r="AE13" i="28"/>
  <c r="AE7" i="28"/>
  <c r="AE24" i="28"/>
  <c r="AE32" i="28"/>
  <c r="AE31" i="28"/>
  <c r="AE35" i="28"/>
  <c r="AE33" i="28"/>
  <c r="AE30" i="28"/>
  <c r="AE29" i="28"/>
  <c r="AE34" i="28"/>
  <c r="AE10" i="28"/>
  <c r="AE15" i="28"/>
  <c r="AE23" i="28"/>
  <c r="AE16" i="28"/>
  <c r="AE6" i="28"/>
  <c r="AE8" i="28"/>
  <c r="AE26" i="28"/>
  <c r="AE25" i="28"/>
  <c r="AE11" i="28"/>
  <c r="AE27" i="28"/>
  <c r="AE14" i="28"/>
  <c r="AE28" i="28"/>
  <c r="AE18" i="28"/>
  <c r="AE17" i="28"/>
  <c r="AE12" i="28"/>
  <c r="AE9" i="28"/>
  <c r="AD30" i="28"/>
  <c r="AD24" i="28"/>
  <c r="AD25" i="28"/>
  <c r="AD18" i="28"/>
  <c r="AD21" i="28"/>
  <c r="AD12" i="28"/>
  <c r="AD20" i="28"/>
  <c r="AD8" i="28"/>
  <c r="AD19" i="28"/>
  <c r="AD35" i="28"/>
  <c r="AD17" i="28"/>
  <c r="AD13" i="28"/>
  <c r="AD9" i="28"/>
  <c r="AD6" i="28"/>
  <c r="AD27" i="28"/>
  <c r="AD16" i="28"/>
  <c r="AD34" i="28"/>
  <c r="AD33" i="28"/>
  <c r="AD32" i="28"/>
  <c r="AD14" i="28"/>
  <c r="AD26" i="28"/>
  <c r="AD29" i="28"/>
  <c r="AD31" i="28"/>
  <c r="AD10" i="28"/>
  <c r="AD28" i="28"/>
  <c r="AD23" i="28"/>
  <c r="AD22" i="28"/>
  <c r="AD15" i="28"/>
  <c r="AD11" i="28"/>
  <c r="AD7" i="28"/>
  <c r="AC10" i="28"/>
  <c r="AC29" i="28"/>
  <c r="AC11" i="28"/>
  <c r="AC27" i="28"/>
  <c r="AC17" i="28"/>
  <c r="AC34" i="28"/>
  <c r="AC26" i="28"/>
  <c r="AC13" i="28"/>
  <c r="AC7" i="28"/>
  <c r="AC28" i="28"/>
  <c r="AC12" i="28"/>
  <c r="AC33" i="28"/>
  <c r="AC24" i="28"/>
  <c r="AC23" i="28"/>
  <c r="AC14" i="28"/>
  <c r="AB14" i="28"/>
  <c r="AB13" i="28"/>
  <c r="AB16" i="28"/>
  <c r="AB15" i="28"/>
  <c r="AB7" i="28"/>
  <c r="AA24" i="28"/>
  <c r="AA17" i="28"/>
  <c r="AA16" i="28"/>
  <c r="AA6" i="28"/>
  <c r="AA34" i="28"/>
  <c r="AA23" i="28"/>
  <c r="AA14" i="28"/>
  <c r="AA7" i="28"/>
  <c r="AA30" i="28"/>
  <c r="AA15" i="28"/>
  <c r="AA33" i="28"/>
  <c r="AA29" i="28"/>
  <c r="AA13" i="28"/>
  <c r="AA12" i="28"/>
  <c r="AA8" i="28"/>
  <c r="AA25" i="28"/>
  <c r="AA28" i="28"/>
  <c r="AA22" i="28"/>
  <c r="AA11" i="28"/>
  <c r="AA9" i="28"/>
  <c r="AA5" i="28"/>
  <c r="AA32" i="28"/>
  <c r="Z10" i="28"/>
  <c r="Z9" i="28"/>
  <c r="Z8" i="28"/>
  <c r="Z7" i="28"/>
  <c r="Z6" i="28"/>
  <c r="Z25" i="28"/>
  <c r="Z20" i="28"/>
  <c r="Y10" i="28"/>
  <c r="Y6" i="28"/>
  <c r="Y17" i="28"/>
  <c r="X8" i="28"/>
  <c r="X7" i="28"/>
  <c r="X6" i="28"/>
  <c r="W29" i="28"/>
  <c r="W25" i="28"/>
  <c r="W9" i="28"/>
  <c r="W13" i="28"/>
  <c r="W6" i="28"/>
  <c r="W27" i="28"/>
  <c r="W23" i="28"/>
  <c r="W19" i="28"/>
  <c r="V31" i="28"/>
  <c r="V8" i="28"/>
  <c r="V15" i="28"/>
  <c r="V22" i="28"/>
  <c r="V12" i="28"/>
  <c r="V28" i="28"/>
  <c r="V11" i="28"/>
  <c r="V7" i="28"/>
  <c r="V35" i="28"/>
  <c r="V27" i="28"/>
  <c r="V18" i="28"/>
  <c r="V14" i="28"/>
  <c r="V5" i="28"/>
  <c r="V25" i="28"/>
  <c r="V6" i="28"/>
  <c r="V24" i="28"/>
  <c r="V29" i="28"/>
  <c r="V21" i="28"/>
  <c r="V17" i="28"/>
  <c r="V13" i="28"/>
  <c r="V33" i="28"/>
  <c r="V19" i="28"/>
  <c r="V30" i="28"/>
  <c r="V32" i="28"/>
  <c r="V10" i="28"/>
  <c r="V34" i="28"/>
  <c r="V26" i="28"/>
  <c r="U15" i="28"/>
  <c r="U20" i="28"/>
  <c r="U12" i="28"/>
  <c r="U7" i="28"/>
  <c r="U10" i="28"/>
  <c r="U17" i="28"/>
  <c r="U32" i="28"/>
  <c r="U24" i="28"/>
  <c r="U14" i="28"/>
  <c r="U9" i="28"/>
  <c r="U28" i="28"/>
  <c r="U22" i="28"/>
  <c r="U19" i="28"/>
  <c r="U6" i="28"/>
  <c r="U5" i="28"/>
  <c r="U30" i="28"/>
  <c r="U26" i="28"/>
  <c r="U16" i="28"/>
  <c r="U11" i="28"/>
  <c r="U35" i="28"/>
  <c r="U33" i="28"/>
  <c r="U29" i="28"/>
  <c r="U27" i="28"/>
  <c r="U25" i="28"/>
  <c r="U23" i="28"/>
  <c r="U21" i="28"/>
  <c r="U13" i="28"/>
  <c r="U8" i="28"/>
  <c r="U34" i="28"/>
  <c r="U31" i="28"/>
  <c r="T18" i="28"/>
  <c r="T16" i="28"/>
  <c r="T14" i="28"/>
  <c r="T10" i="28"/>
  <c r="T8" i="28"/>
  <c r="T6" i="28"/>
  <c r="T20" i="28"/>
  <c r="T5" i="28"/>
  <c r="T21" i="28"/>
  <c r="T19" i="28"/>
  <c r="T17" i="28"/>
  <c r="T15" i="28"/>
  <c r="T13" i="28"/>
  <c r="T11" i="28"/>
  <c r="T9" i="28"/>
  <c r="K37" i="16"/>
  <c r="M37" i="16"/>
  <c r="K38" i="16"/>
  <c r="M38" i="16"/>
  <c r="K39" i="16"/>
  <c r="M39" i="16"/>
  <c r="K40" i="16"/>
  <c r="M40" i="16"/>
  <c r="K41" i="16"/>
  <c r="M41" i="16"/>
  <c r="K42" i="16"/>
  <c r="M42" i="16"/>
  <c r="K43" i="16"/>
  <c r="M43" i="16"/>
  <c r="K44" i="16"/>
  <c r="M44" i="16"/>
  <c r="K45" i="16"/>
  <c r="M45" i="16"/>
  <c r="K46" i="16"/>
  <c r="M46" i="16"/>
  <c r="G37" i="16"/>
  <c r="I37" i="16"/>
  <c r="G38" i="16"/>
  <c r="I38" i="16"/>
  <c r="G39" i="16"/>
  <c r="I39" i="16"/>
  <c r="G40" i="16"/>
  <c r="I40" i="16"/>
  <c r="G41" i="16"/>
  <c r="I41" i="16"/>
  <c r="G42" i="16"/>
  <c r="I42" i="16"/>
  <c r="G43" i="16"/>
  <c r="I43" i="16"/>
  <c r="G44" i="16"/>
  <c r="I44" i="16"/>
  <c r="G45" i="16"/>
  <c r="I45" i="16"/>
  <c r="G46" i="16"/>
  <c r="I46" i="16"/>
  <c r="A37" i="16"/>
  <c r="A38" i="16"/>
  <c r="A39" i="16"/>
  <c r="A40" i="16"/>
  <c r="A41" i="16"/>
  <c r="A42" i="16"/>
  <c r="A43" i="16"/>
  <c r="A44" i="16"/>
  <c r="A45" i="16"/>
  <c r="A46" i="16"/>
  <c r="A18" i="16"/>
  <c r="A19" i="16"/>
  <c r="A20" i="16"/>
  <c r="A21" i="16"/>
  <c r="A22" i="16"/>
  <c r="A23" i="16"/>
  <c r="A24" i="16"/>
  <c r="A25" i="16"/>
  <c r="A26" i="16"/>
  <c r="A27" i="16"/>
  <c r="A28" i="16"/>
  <c r="A29" i="16"/>
  <c r="A30" i="16"/>
  <c r="A31" i="16"/>
  <c r="A32" i="16"/>
  <c r="A33" i="16"/>
  <c r="A34" i="16"/>
  <c r="A35" i="16"/>
  <c r="A36" i="16"/>
  <c r="I20" i="21"/>
  <c r="I21" i="21"/>
  <c r="I22" i="21"/>
  <c r="I23" i="21"/>
  <c r="I24" i="21"/>
  <c r="I25" i="21"/>
  <c r="I26" i="21"/>
  <c r="I27" i="21"/>
  <c r="I28" i="21"/>
  <c r="I29" i="21"/>
  <c r="A17" i="16"/>
  <c r="A39" i="21"/>
  <c r="A40" i="21"/>
  <c r="A41" i="21"/>
  <c r="A42" i="21"/>
  <c r="C7" i="29"/>
  <c r="C6" i="29"/>
  <c r="C5" i="29"/>
  <c r="I35" i="16"/>
  <c r="I36" i="16"/>
  <c r="G35" i="16"/>
  <c r="G36" i="16"/>
  <c r="I15" i="21"/>
  <c r="J5" i="27"/>
  <c r="R5" i="27"/>
  <c r="L6" i="27"/>
  <c r="F7" i="27"/>
  <c r="N7" i="27"/>
  <c r="H8" i="27"/>
  <c r="P8" i="27"/>
  <c r="J9" i="27"/>
  <c r="R9" i="27"/>
  <c r="L10" i="27"/>
  <c r="F11" i="27"/>
  <c r="N11" i="27"/>
  <c r="H12" i="27"/>
  <c r="P12" i="27"/>
  <c r="J13" i="27"/>
  <c r="R13" i="27"/>
  <c r="L14" i="27"/>
  <c r="F15" i="27"/>
  <c r="N15" i="27"/>
  <c r="H16" i="27"/>
  <c r="P16" i="27"/>
  <c r="J17" i="27"/>
  <c r="R17" i="27"/>
  <c r="L18" i="27"/>
  <c r="F19" i="27"/>
  <c r="N19" i="27"/>
  <c r="H20" i="27"/>
  <c r="P20" i="27"/>
  <c r="J21" i="27"/>
  <c r="R21" i="27"/>
  <c r="L22" i="27"/>
  <c r="F23" i="27"/>
  <c r="N23" i="27"/>
  <c r="H24" i="27"/>
  <c r="P24" i="27"/>
  <c r="J25" i="27"/>
  <c r="R25" i="27"/>
  <c r="L26" i="27"/>
  <c r="F27" i="27"/>
  <c r="N27" i="27"/>
  <c r="H28" i="27"/>
  <c r="P28" i="27"/>
  <c r="J29" i="27"/>
  <c r="R29" i="27"/>
  <c r="L30" i="27"/>
  <c r="F31" i="27"/>
  <c r="N31" i="27"/>
  <c r="R5" i="28"/>
  <c r="L6" i="28"/>
  <c r="F7" i="28"/>
  <c r="N7" i="28"/>
  <c r="H8" i="28"/>
  <c r="P8" i="28"/>
  <c r="J9" i="28"/>
  <c r="R9" i="28"/>
  <c r="L10" i="28"/>
  <c r="F11" i="28"/>
  <c r="N11" i="28"/>
  <c r="H12" i="28"/>
  <c r="P12" i="28"/>
  <c r="J13" i="28"/>
  <c r="R13" i="28"/>
  <c r="L14" i="28"/>
  <c r="F15" i="28"/>
  <c r="N15" i="28"/>
  <c r="H16" i="28"/>
  <c r="P16" i="28"/>
  <c r="J17" i="28"/>
  <c r="R17" i="28"/>
  <c r="L18" i="28"/>
  <c r="F19" i="28"/>
  <c r="N19" i="28"/>
  <c r="H20" i="28"/>
  <c r="P20" i="28"/>
  <c r="R20" i="28"/>
  <c r="J21" i="28"/>
  <c r="L21" i="28"/>
  <c r="R21" i="28"/>
  <c r="F22" i="28"/>
  <c r="L22" i="28"/>
  <c r="N22" i="28"/>
  <c r="F23" i="28"/>
  <c r="H23" i="28"/>
  <c r="N23" i="28"/>
  <c r="P23" i="28"/>
  <c r="H24" i="28"/>
  <c r="J24" i="28"/>
  <c r="P24" i="28"/>
  <c r="R24" i="28"/>
  <c r="J25" i="28"/>
  <c r="L25" i="28"/>
  <c r="R25" i="28"/>
  <c r="F26" i="28"/>
  <c r="L26" i="28"/>
  <c r="N26" i="28"/>
  <c r="F27" i="28"/>
  <c r="H27" i="28"/>
  <c r="N27" i="28"/>
  <c r="P27" i="28"/>
  <c r="H28" i="28"/>
  <c r="J28" i="28"/>
  <c r="P28" i="28"/>
  <c r="R28" i="28"/>
  <c r="J29" i="28"/>
  <c r="L29" i="28"/>
  <c r="R29" i="28"/>
  <c r="F30" i="28"/>
  <c r="L30" i="28"/>
  <c r="N30" i="28"/>
  <c r="F31" i="28"/>
  <c r="H31" i="28"/>
  <c r="N31" i="28"/>
  <c r="P31" i="28"/>
  <c r="H32" i="28"/>
  <c r="J32" i="28"/>
  <c r="P32" i="28"/>
  <c r="R32" i="28"/>
  <c r="J33" i="28"/>
  <c r="L33" i="28"/>
  <c r="R33" i="28"/>
  <c r="F34" i="28"/>
  <c r="L34" i="28"/>
  <c r="N34" i="28"/>
  <c r="F35" i="28"/>
  <c r="H35" i="28"/>
  <c r="N35" i="28"/>
  <c r="P35" i="28"/>
  <c r="S3" i="27"/>
  <c r="S8" i="27" s="1"/>
  <c r="R3" i="27"/>
  <c r="R8" i="27" s="1"/>
  <c r="Q3" i="27"/>
  <c r="Q7" i="27" s="1"/>
  <c r="P3" i="27"/>
  <c r="P7" i="27" s="1"/>
  <c r="O3" i="27"/>
  <c r="O6" i="27" s="1"/>
  <c r="N3" i="27"/>
  <c r="N6" i="27" s="1"/>
  <c r="M3" i="27"/>
  <c r="M5" i="27" s="1"/>
  <c r="L3" i="27"/>
  <c r="L5" i="27" s="1"/>
  <c r="K3" i="27"/>
  <c r="K8" i="27" s="1"/>
  <c r="J3" i="27"/>
  <c r="J8" i="27" s="1"/>
  <c r="I3" i="27"/>
  <c r="I7" i="27" s="1"/>
  <c r="H3" i="27"/>
  <c r="H7" i="27" s="1"/>
  <c r="G3" i="27"/>
  <c r="G6" i="27" s="1"/>
  <c r="F3" i="27"/>
  <c r="F6" i="27" s="1"/>
  <c r="E3" i="27"/>
  <c r="E12" i="27" s="1"/>
  <c r="D3" i="27"/>
  <c r="D7" i="27" s="1"/>
  <c r="C3" i="27"/>
  <c r="C7" i="27" s="1"/>
  <c r="B3" i="27"/>
  <c r="B23" i="27" s="1"/>
  <c r="S3" i="28"/>
  <c r="S6" i="28" s="1"/>
  <c r="R3" i="28"/>
  <c r="R8" i="28" s="1"/>
  <c r="Q3" i="28"/>
  <c r="Q5" i="28" s="1"/>
  <c r="P3" i="28"/>
  <c r="P7" i="28" s="1"/>
  <c r="O3" i="28"/>
  <c r="O8" i="28" s="1"/>
  <c r="N3" i="28"/>
  <c r="N6" i="28" s="1"/>
  <c r="M3" i="28"/>
  <c r="M7" i="28" s="1"/>
  <c r="L3" i="28"/>
  <c r="L5" i="28" s="1"/>
  <c r="K3" i="28"/>
  <c r="K6" i="28" s="1"/>
  <c r="J3" i="28"/>
  <c r="J5" i="28" s="1"/>
  <c r="I3" i="28"/>
  <c r="I5" i="28" s="1"/>
  <c r="H3" i="28"/>
  <c r="H7" i="28" s="1"/>
  <c r="G3" i="28"/>
  <c r="G8" i="28" s="1"/>
  <c r="F3" i="28"/>
  <c r="F6" i="28" s="1"/>
  <c r="E3" i="28"/>
  <c r="D3" i="28"/>
  <c r="C3" i="28"/>
  <c r="B3" i="28"/>
  <c r="M29" i="16"/>
  <c r="M30" i="16"/>
  <c r="M31" i="16"/>
  <c r="M32" i="16"/>
  <c r="M33" i="16"/>
  <c r="M34" i="16"/>
  <c r="M35" i="16"/>
  <c r="M36" i="16"/>
  <c r="K29" i="16"/>
  <c r="K30" i="16"/>
  <c r="K31" i="16"/>
  <c r="K32" i="16"/>
  <c r="K33" i="16"/>
  <c r="K34" i="16"/>
  <c r="K35" i="16"/>
  <c r="K36" i="16"/>
  <c r="O14" i="15"/>
  <c r="O15" i="15"/>
  <c r="O16" i="15"/>
  <c r="O17" i="15"/>
  <c r="O18" i="15"/>
  <c r="O19" i="15"/>
  <c r="O20" i="15"/>
  <c r="O21" i="15"/>
  <c r="O22" i="15"/>
  <c r="O23" i="15"/>
  <c r="O24" i="15"/>
  <c r="O25" i="15"/>
  <c r="O26" i="15"/>
  <c r="O27" i="15"/>
  <c r="O28" i="15"/>
  <c r="O29" i="15"/>
  <c r="O30" i="15"/>
  <c r="O31" i="15"/>
  <c r="O32" i="15"/>
  <c r="O33" i="15"/>
  <c r="O34" i="15"/>
  <c r="O35" i="15"/>
  <c r="O36" i="15"/>
  <c r="O37" i="15"/>
  <c r="O13" i="15"/>
  <c r="J14" i="15"/>
  <c r="J15" i="15"/>
  <c r="J16" i="15"/>
  <c r="J17" i="15"/>
  <c r="J18" i="15"/>
  <c r="J19" i="15"/>
  <c r="J20" i="15"/>
  <c r="J21" i="15"/>
  <c r="J22" i="15"/>
  <c r="J23" i="15"/>
  <c r="J24" i="15"/>
  <c r="J25" i="15"/>
  <c r="J26" i="15"/>
  <c r="J27" i="15"/>
  <c r="J28" i="15"/>
  <c r="J29" i="15"/>
  <c r="J30" i="15"/>
  <c r="J31" i="15"/>
  <c r="J32" i="15"/>
  <c r="J33" i="15"/>
  <c r="J34" i="15"/>
  <c r="J35" i="15"/>
  <c r="J36" i="15"/>
  <c r="J37" i="15"/>
  <c r="J13" i="15"/>
  <c r="O31" i="27" l="1"/>
  <c r="G31" i="27"/>
  <c r="M30" i="27"/>
  <c r="S29" i="27"/>
  <c r="K29" i="27"/>
  <c r="Q28" i="27"/>
  <c r="I28" i="27"/>
  <c r="O27" i="27"/>
  <c r="G27" i="27"/>
  <c r="M26" i="27"/>
  <c r="S25" i="27"/>
  <c r="K25" i="27"/>
  <c r="Q24" i="27"/>
  <c r="I24" i="27"/>
  <c r="O23" i="27"/>
  <c r="G23" i="27"/>
  <c r="M22" i="27"/>
  <c r="S21" i="27"/>
  <c r="K21" i="27"/>
  <c r="Q20" i="27"/>
  <c r="I20" i="27"/>
  <c r="O19" i="27"/>
  <c r="G19" i="27"/>
  <c r="M18" i="27"/>
  <c r="S17" i="27"/>
  <c r="K17" i="27"/>
  <c r="Q16" i="27"/>
  <c r="I16" i="27"/>
  <c r="O15" i="27"/>
  <c r="G15" i="27"/>
  <c r="M14" i="27"/>
  <c r="S13" i="27"/>
  <c r="K13" i="27"/>
  <c r="Q12" i="27"/>
  <c r="I12" i="27"/>
  <c r="O11" i="27"/>
  <c r="G11" i="27"/>
  <c r="M10" i="27"/>
  <c r="S9" i="27"/>
  <c r="K9" i="27"/>
  <c r="Q8" i="27"/>
  <c r="I8" i="27"/>
  <c r="O7" i="27"/>
  <c r="G7" i="27"/>
  <c r="M6" i="27"/>
  <c r="S5" i="27"/>
  <c r="K5" i="27"/>
  <c r="M31" i="27"/>
  <c r="S30" i="27"/>
  <c r="K30" i="27"/>
  <c r="Q29" i="27"/>
  <c r="I29" i="27"/>
  <c r="O28" i="27"/>
  <c r="G28" i="27"/>
  <c r="M27" i="27"/>
  <c r="S26" i="27"/>
  <c r="K26" i="27"/>
  <c r="Q25" i="27"/>
  <c r="I25" i="27"/>
  <c r="O24" i="27"/>
  <c r="G24" i="27"/>
  <c r="M23" i="27"/>
  <c r="S22" i="27"/>
  <c r="K22" i="27"/>
  <c r="Q21" i="27"/>
  <c r="I21" i="27"/>
  <c r="O20" i="27"/>
  <c r="G20" i="27"/>
  <c r="M19" i="27"/>
  <c r="S18" i="27"/>
  <c r="K18" i="27"/>
  <c r="Q17" i="27"/>
  <c r="I17" i="27"/>
  <c r="O16" i="27"/>
  <c r="G16" i="27"/>
  <c r="M15" i="27"/>
  <c r="S14" i="27"/>
  <c r="K14" i="27"/>
  <c r="Q13" i="27"/>
  <c r="I13" i="27"/>
  <c r="O12" i="27"/>
  <c r="G12" i="27"/>
  <c r="M11" i="27"/>
  <c r="S10" i="27"/>
  <c r="K10" i="27"/>
  <c r="Q9" i="27"/>
  <c r="I9" i="27"/>
  <c r="O8" i="27"/>
  <c r="G8" i="27"/>
  <c r="M7" i="27"/>
  <c r="S6" i="27"/>
  <c r="K6" i="27"/>
  <c r="Q5" i="27"/>
  <c r="I5" i="27"/>
  <c r="L31" i="27"/>
  <c r="R30" i="27"/>
  <c r="J30" i="27"/>
  <c r="P29" i="27"/>
  <c r="H29" i="27"/>
  <c r="N28" i="27"/>
  <c r="F28" i="27"/>
  <c r="L27" i="27"/>
  <c r="R26" i="27"/>
  <c r="J26" i="27"/>
  <c r="P25" i="27"/>
  <c r="H25" i="27"/>
  <c r="N24" i="27"/>
  <c r="F24" i="27"/>
  <c r="L23" i="27"/>
  <c r="R22" i="27"/>
  <c r="J22" i="27"/>
  <c r="P21" i="27"/>
  <c r="H21" i="27"/>
  <c r="N20" i="27"/>
  <c r="F20" i="27"/>
  <c r="L19" i="27"/>
  <c r="R18" i="27"/>
  <c r="J18" i="27"/>
  <c r="P17" i="27"/>
  <c r="H17" i="27"/>
  <c r="N16" i="27"/>
  <c r="F16" i="27"/>
  <c r="L15" i="27"/>
  <c r="R14" i="27"/>
  <c r="J14" i="27"/>
  <c r="P13" i="27"/>
  <c r="H13" i="27"/>
  <c r="N12" i="27"/>
  <c r="F12" i="27"/>
  <c r="L11" i="27"/>
  <c r="R10" i="27"/>
  <c r="J10" i="27"/>
  <c r="P9" i="27"/>
  <c r="H9" i="27"/>
  <c r="N8" i="27"/>
  <c r="F8" i="27"/>
  <c r="L7" i="27"/>
  <c r="R6" i="27"/>
  <c r="J6" i="27"/>
  <c r="P5" i="27"/>
  <c r="H5" i="27"/>
  <c r="S31" i="27"/>
  <c r="K31" i="27"/>
  <c r="Q30" i="27"/>
  <c r="I30" i="27"/>
  <c r="O29" i="27"/>
  <c r="G29" i="27"/>
  <c r="M28" i="27"/>
  <c r="S27" i="27"/>
  <c r="K27" i="27"/>
  <c r="Q26" i="27"/>
  <c r="I26" i="27"/>
  <c r="O25" i="27"/>
  <c r="G25" i="27"/>
  <c r="M24" i="27"/>
  <c r="S23" i="27"/>
  <c r="K23" i="27"/>
  <c r="Q22" i="27"/>
  <c r="I22" i="27"/>
  <c r="O21" i="27"/>
  <c r="G21" i="27"/>
  <c r="M20" i="27"/>
  <c r="S19" i="27"/>
  <c r="K19" i="27"/>
  <c r="Q18" i="27"/>
  <c r="I18" i="27"/>
  <c r="O17" i="27"/>
  <c r="G17" i="27"/>
  <c r="M16" i="27"/>
  <c r="S15" i="27"/>
  <c r="K15" i="27"/>
  <c r="Q14" i="27"/>
  <c r="I14" i="27"/>
  <c r="O13" i="27"/>
  <c r="G13" i="27"/>
  <c r="M12" i="27"/>
  <c r="S11" i="27"/>
  <c r="K11" i="27"/>
  <c r="Q10" i="27"/>
  <c r="I10" i="27"/>
  <c r="O9" i="27"/>
  <c r="G9" i="27"/>
  <c r="M8" i="27"/>
  <c r="S7" i="27"/>
  <c r="K7" i="27"/>
  <c r="Q6" i="27"/>
  <c r="I6" i="27"/>
  <c r="O5" i="27"/>
  <c r="G5" i="27"/>
  <c r="R31" i="27"/>
  <c r="J31" i="27"/>
  <c r="P30" i="27"/>
  <c r="H30" i="27"/>
  <c r="N29" i="27"/>
  <c r="F29" i="27"/>
  <c r="L28" i="27"/>
  <c r="R27" i="27"/>
  <c r="J27" i="27"/>
  <c r="P26" i="27"/>
  <c r="H26" i="27"/>
  <c r="N25" i="27"/>
  <c r="F25" i="27"/>
  <c r="L24" i="27"/>
  <c r="R23" i="27"/>
  <c r="J23" i="27"/>
  <c r="P22" i="27"/>
  <c r="H22" i="27"/>
  <c r="N21" i="27"/>
  <c r="F21" i="27"/>
  <c r="L20" i="27"/>
  <c r="R19" i="27"/>
  <c r="J19" i="27"/>
  <c r="P18" i="27"/>
  <c r="H18" i="27"/>
  <c r="N17" i="27"/>
  <c r="F17" i="27"/>
  <c r="L16" i="27"/>
  <c r="R15" i="27"/>
  <c r="J15" i="27"/>
  <c r="P14" i="27"/>
  <c r="H14" i="27"/>
  <c r="N13" i="27"/>
  <c r="F13" i="27"/>
  <c r="L12" i="27"/>
  <c r="R11" i="27"/>
  <c r="J11" i="27"/>
  <c r="P10" i="27"/>
  <c r="H10" i="27"/>
  <c r="N9" i="27"/>
  <c r="F9" i="27"/>
  <c r="L8" i="27"/>
  <c r="R7" i="27"/>
  <c r="J7" i="27"/>
  <c r="P6" i="27"/>
  <c r="H6" i="27"/>
  <c r="N5" i="27"/>
  <c r="F5" i="27"/>
  <c r="Q31" i="27"/>
  <c r="I31" i="27"/>
  <c r="O30" i="27"/>
  <c r="G30" i="27"/>
  <c r="M29" i="27"/>
  <c r="S28" i="27"/>
  <c r="K28" i="27"/>
  <c r="Q27" i="27"/>
  <c r="I27" i="27"/>
  <c r="O26" i="27"/>
  <c r="G26" i="27"/>
  <c r="M25" i="27"/>
  <c r="S24" i="27"/>
  <c r="K24" i="27"/>
  <c r="Q23" i="27"/>
  <c r="I23" i="27"/>
  <c r="O22" i="27"/>
  <c r="G22" i="27"/>
  <c r="M21" i="27"/>
  <c r="S20" i="27"/>
  <c r="K20" i="27"/>
  <c r="Q19" i="27"/>
  <c r="I19" i="27"/>
  <c r="O18" i="27"/>
  <c r="G18" i="27"/>
  <c r="M17" i="27"/>
  <c r="S16" i="27"/>
  <c r="K16" i="27"/>
  <c r="Q15" i="27"/>
  <c r="I15" i="27"/>
  <c r="O14" i="27"/>
  <c r="G14" i="27"/>
  <c r="M13" i="27"/>
  <c r="S12" i="27"/>
  <c r="K12" i="27"/>
  <c r="Q11" i="27"/>
  <c r="I11" i="27"/>
  <c r="O10" i="27"/>
  <c r="G10" i="27"/>
  <c r="M9" i="27"/>
  <c r="P31" i="27"/>
  <c r="H31" i="27"/>
  <c r="N30" i="27"/>
  <c r="F30" i="27"/>
  <c r="L29" i="27"/>
  <c r="R28" i="27"/>
  <c r="J28" i="27"/>
  <c r="P27" i="27"/>
  <c r="H27" i="27"/>
  <c r="N26" i="27"/>
  <c r="F26" i="27"/>
  <c r="L25" i="27"/>
  <c r="R24" i="27"/>
  <c r="J24" i="27"/>
  <c r="P23" i="27"/>
  <c r="H23" i="27"/>
  <c r="N22" i="27"/>
  <c r="F22" i="27"/>
  <c r="L21" i="27"/>
  <c r="R20" i="27"/>
  <c r="J20" i="27"/>
  <c r="P19" i="27"/>
  <c r="H19" i="27"/>
  <c r="N18" i="27"/>
  <c r="F18" i="27"/>
  <c r="L17" i="27"/>
  <c r="R16" i="27"/>
  <c r="J16" i="27"/>
  <c r="P15" i="27"/>
  <c r="H15" i="27"/>
  <c r="N14" i="27"/>
  <c r="F14" i="27"/>
  <c r="L13" i="27"/>
  <c r="R12" i="27"/>
  <c r="J12" i="27"/>
  <c r="P11" i="27"/>
  <c r="H11" i="27"/>
  <c r="N10" i="27"/>
  <c r="F10" i="27"/>
  <c r="L9" i="27"/>
  <c r="L35" i="28"/>
  <c r="R34" i="28"/>
  <c r="J34" i="28"/>
  <c r="P33" i="28"/>
  <c r="H33" i="28"/>
  <c r="N32" i="28"/>
  <c r="F32" i="28"/>
  <c r="L31" i="28"/>
  <c r="R30" i="28"/>
  <c r="J30" i="28"/>
  <c r="P29" i="28"/>
  <c r="H29" i="28"/>
  <c r="N28" i="28"/>
  <c r="F28" i="28"/>
  <c r="L27" i="28"/>
  <c r="R26" i="28"/>
  <c r="J26" i="28"/>
  <c r="P25" i="28"/>
  <c r="H25" i="28"/>
  <c r="N24" i="28"/>
  <c r="F24" i="28"/>
  <c r="L23" i="28"/>
  <c r="R22" i="28"/>
  <c r="J22" i="28"/>
  <c r="P21" i="28"/>
  <c r="H21" i="28"/>
  <c r="N20" i="28"/>
  <c r="F20" i="28"/>
  <c r="L19" i="28"/>
  <c r="R18" i="28"/>
  <c r="J18" i="28"/>
  <c r="P17" i="28"/>
  <c r="H17" i="28"/>
  <c r="N16" i="28"/>
  <c r="F16" i="28"/>
  <c r="L15" i="28"/>
  <c r="R14" i="28"/>
  <c r="J14" i="28"/>
  <c r="P13" i="28"/>
  <c r="H13" i="28"/>
  <c r="N12" i="28"/>
  <c r="F12" i="28"/>
  <c r="L11" i="28"/>
  <c r="R10" i="28"/>
  <c r="J10" i="28"/>
  <c r="P9" i="28"/>
  <c r="H9" i="28"/>
  <c r="N8" i="28"/>
  <c r="F8" i="28"/>
  <c r="L7" i="28"/>
  <c r="R6" i="28"/>
  <c r="J6" i="28"/>
  <c r="P5" i="28"/>
  <c r="H5" i="28"/>
  <c r="S35" i="28"/>
  <c r="K35" i="28"/>
  <c r="Q34" i="28"/>
  <c r="I34" i="28"/>
  <c r="O33" i="28"/>
  <c r="G33" i="28"/>
  <c r="M32" i="28"/>
  <c r="S31" i="28"/>
  <c r="K31" i="28"/>
  <c r="Q30" i="28"/>
  <c r="I30" i="28"/>
  <c r="O29" i="28"/>
  <c r="G29" i="28"/>
  <c r="M28" i="28"/>
  <c r="S27" i="28"/>
  <c r="K27" i="28"/>
  <c r="Q26" i="28"/>
  <c r="I26" i="28"/>
  <c r="O25" i="28"/>
  <c r="G25" i="28"/>
  <c r="M24" i="28"/>
  <c r="S23" i="28"/>
  <c r="K23" i="28"/>
  <c r="Q22" i="28"/>
  <c r="I22" i="28"/>
  <c r="O21" i="28"/>
  <c r="G21" i="28"/>
  <c r="M20" i="28"/>
  <c r="S19" i="28"/>
  <c r="K19" i="28"/>
  <c r="Q18" i="28"/>
  <c r="I18" i="28"/>
  <c r="O17" i="28"/>
  <c r="G17" i="28"/>
  <c r="M16" i="28"/>
  <c r="S15" i="28"/>
  <c r="K15" i="28"/>
  <c r="Q14" i="28"/>
  <c r="I14" i="28"/>
  <c r="O13" i="28"/>
  <c r="G13" i="28"/>
  <c r="M12" i="28"/>
  <c r="S11" i="28"/>
  <c r="K11" i="28"/>
  <c r="Q10" i="28"/>
  <c r="I10" i="28"/>
  <c r="O9" i="28"/>
  <c r="G9" i="28"/>
  <c r="M8" i="28"/>
  <c r="S7" i="28"/>
  <c r="K7" i="28"/>
  <c r="Q6" i="28"/>
  <c r="I6" i="28"/>
  <c r="O5" i="28"/>
  <c r="G5" i="28"/>
  <c r="R35" i="28"/>
  <c r="J35" i="28"/>
  <c r="P34" i="28"/>
  <c r="H34" i="28"/>
  <c r="N33" i="28"/>
  <c r="F33" i="28"/>
  <c r="L32" i="28"/>
  <c r="R31" i="28"/>
  <c r="J31" i="28"/>
  <c r="P30" i="28"/>
  <c r="H30" i="28"/>
  <c r="N29" i="28"/>
  <c r="F29" i="28"/>
  <c r="L28" i="28"/>
  <c r="R27" i="28"/>
  <c r="J27" i="28"/>
  <c r="P26" i="28"/>
  <c r="H26" i="28"/>
  <c r="N25" i="28"/>
  <c r="F25" i="28"/>
  <c r="L24" i="28"/>
  <c r="R23" i="28"/>
  <c r="J23" i="28"/>
  <c r="P22" i="28"/>
  <c r="H22" i="28"/>
  <c r="N21" i="28"/>
  <c r="F21" i="28"/>
  <c r="L20" i="28"/>
  <c r="R19" i="28"/>
  <c r="J19" i="28"/>
  <c r="P18" i="28"/>
  <c r="H18" i="28"/>
  <c r="N17" i="28"/>
  <c r="F17" i="28"/>
  <c r="L16" i="28"/>
  <c r="R15" i="28"/>
  <c r="J15" i="28"/>
  <c r="P14" i="28"/>
  <c r="H14" i="28"/>
  <c r="N13" i="28"/>
  <c r="F13" i="28"/>
  <c r="L12" i="28"/>
  <c r="R11" i="28"/>
  <c r="J11" i="28"/>
  <c r="P10" i="28"/>
  <c r="H10" i="28"/>
  <c r="N9" i="28"/>
  <c r="F9" i="28"/>
  <c r="L8" i="28"/>
  <c r="R7" i="28"/>
  <c r="J7" i="28"/>
  <c r="P6" i="28"/>
  <c r="H6" i="28"/>
  <c r="N5" i="28"/>
  <c r="F5" i="28"/>
  <c r="Q35" i="28"/>
  <c r="I35" i="28"/>
  <c r="O34" i="28"/>
  <c r="G34" i="28"/>
  <c r="M33" i="28"/>
  <c r="S32" i="28"/>
  <c r="K32" i="28"/>
  <c r="Q31" i="28"/>
  <c r="I31" i="28"/>
  <c r="O30" i="28"/>
  <c r="G30" i="28"/>
  <c r="M29" i="28"/>
  <c r="S28" i="28"/>
  <c r="K28" i="28"/>
  <c r="Q27" i="28"/>
  <c r="I27" i="28"/>
  <c r="O26" i="28"/>
  <c r="G26" i="28"/>
  <c r="M25" i="28"/>
  <c r="S24" i="28"/>
  <c r="K24" i="28"/>
  <c r="Q23" i="28"/>
  <c r="I23" i="28"/>
  <c r="O22" i="28"/>
  <c r="G22" i="28"/>
  <c r="M21" i="28"/>
  <c r="S20" i="28"/>
  <c r="K20" i="28"/>
  <c r="Q19" i="28"/>
  <c r="I19" i="28"/>
  <c r="O18" i="28"/>
  <c r="G18" i="28"/>
  <c r="M17" i="28"/>
  <c r="S16" i="28"/>
  <c r="K16" i="28"/>
  <c r="Q15" i="28"/>
  <c r="I15" i="28"/>
  <c r="O14" i="28"/>
  <c r="G14" i="28"/>
  <c r="M13" i="28"/>
  <c r="S12" i="28"/>
  <c r="K12" i="28"/>
  <c r="Q11" i="28"/>
  <c r="I11" i="28"/>
  <c r="O10" i="28"/>
  <c r="G10" i="28"/>
  <c r="M9" i="28"/>
  <c r="S8" i="28"/>
  <c r="K8" i="28"/>
  <c r="Q7" i="28"/>
  <c r="I7" i="28"/>
  <c r="O6" i="28"/>
  <c r="G6" i="28"/>
  <c r="M5" i="28"/>
  <c r="J20" i="28"/>
  <c r="P19" i="28"/>
  <c r="H19" i="28"/>
  <c r="N18" i="28"/>
  <c r="F18" i="28"/>
  <c r="L17" i="28"/>
  <c r="R16" i="28"/>
  <c r="J16" i="28"/>
  <c r="P15" i="28"/>
  <c r="H15" i="28"/>
  <c r="N14" i="28"/>
  <c r="F14" i="28"/>
  <c r="L13" i="28"/>
  <c r="R12" i="28"/>
  <c r="J12" i="28"/>
  <c r="P11" i="28"/>
  <c r="H11" i="28"/>
  <c r="N10" i="28"/>
  <c r="F10" i="28"/>
  <c r="L9" i="28"/>
  <c r="J8" i="28"/>
  <c r="O35" i="28"/>
  <c r="G35" i="28"/>
  <c r="M34" i="28"/>
  <c r="S33" i="28"/>
  <c r="K33" i="28"/>
  <c r="Q32" i="28"/>
  <c r="I32" i="28"/>
  <c r="O31" i="28"/>
  <c r="G31" i="28"/>
  <c r="M30" i="28"/>
  <c r="S29" i="28"/>
  <c r="K29" i="28"/>
  <c r="Q28" i="28"/>
  <c r="I28" i="28"/>
  <c r="O27" i="28"/>
  <c r="G27" i="28"/>
  <c r="M26" i="28"/>
  <c r="S25" i="28"/>
  <c r="K25" i="28"/>
  <c r="Q24" i="28"/>
  <c r="I24" i="28"/>
  <c r="O23" i="28"/>
  <c r="G23" i="28"/>
  <c r="M22" i="28"/>
  <c r="S21" i="28"/>
  <c r="K21" i="28"/>
  <c r="Q20" i="28"/>
  <c r="I20" i="28"/>
  <c r="O19" i="28"/>
  <c r="G19" i="28"/>
  <c r="M18" i="28"/>
  <c r="S17" i="28"/>
  <c r="K17" i="28"/>
  <c r="Q16" i="28"/>
  <c r="I16" i="28"/>
  <c r="O15" i="28"/>
  <c r="G15" i="28"/>
  <c r="M14" i="28"/>
  <c r="S13" i="28"/>
  <c r="K13" i="28"/>
  <c r="Q12" i="28"/>
  <c r="I12" i="28"/>
  <c r="O11" i="28"/>
  <c r="G11" i="28"/>
  <c r="M10" i="28"/>
  <c r="S9" i="28"/>
  <c r="K9" i="28"/>
  <c r="Q8" i="28"/>
  <c r="I8" i="28"/>
  <c r="O7" i="28"/>
  <c r="G7" i="28"/>
  <c r="M6" i="28"/>
  <c r="S5" i="28"/>
  <c r="K5" i="28"/>
  <c r="M35" i="28"/>
  <c r="S34" i="28"/>
  <c r="K34" i="28"/>
  <c r="Q33" i="28"/>
  <c r="I33" i="28"/>
  <c r="O32" i="28"/>
  <c r="G32" i="28"/>
  <c r="M31" i="28"/>
  <c r="S30" i="28"/>
  <c r="K30" i="28"/>
  <c r="Q29" i="28"/>
  <c r="I29" i="28"/>
  <c r="O28" i="28"/>
  <c r="G28" i="28"/>
  <c r="M27" i="28"/>
  <c r="S26" i="28"/>
  <c r="K26" i="28"/>
  <c r="Q25" i="28"/>
  <c r="I25" i="28"/>
  <c r="O24" i="28"/>
  <c r="G24" i="28"/>
  <c r="M23" i="28"/>
  <c r="S22" i="28"/>
  <c r="K22" i="28"/>
  <c r="Q21" i="28"/>
  <c r="I21" i="28"/>
  <c r="O20" i="28"/>
  <c r="G20" i="28"/>
  <c r="M19" i="28"/>
  <c r="S18" i="28"/>
  <c r="K18" i="28"/>
  <c r="Q17" i="28"/>
  <c r="I17" i="28"/>
  <c r="O16" i="28"/>
  <c r="G16" i="28"/>
  <c r="M15" i="28"/>
  <c r="S14" i="28"/>
  <c r="K14" i="28"/>
  <c r="Q13" i="28"/>
  <c r="I13" i="28"/>
  <c r="O12" i="28"/>
  <c r="G12" i="28"/>
  <c r="M11" i="28"/>
  <c r="S10" i="28"/>
  <c r="K10" i="28"/>
  <c r="Q9" i="28"/>
  <c r="I9" i="28"/>
  <c r="E9" i="28"/>
  <c r="E7" i="28"/>
  <c r="E8" i="28"/>
  <c r="E15" i="28"/>
  <c r="E16" i="28"/>
  <c r="E23" i="28"/>
  <c r="E24" i="28"/>
  <c r="E31" i="28"/>
  <c r="E32" i="28"/>
  <c r="D10" i="28"/>
  <c r="D8" i="28"/>
  <c r="D9" i="28"/>
  <c r="D16" i="28"/>
  <c r="D17" i="28"/>
  <c r="D24" i="28"/>
  <c r="D25" i="28"/>
  <c r="D32" i="28"/>
  <c r="D33" i="28"/>
  <c r="C11" i="28"/>
  <c r="C9" i="28"/>
  <c r="C10" i="28"/>
  <c r="C17" i="28"/>
  <c r="C18" i="28"/>
  <c r="C25" i="28"/>
  <c r="C26" i="28"/>
  <c r="C33" i="28"/>
  <c r="C34" i="28"/>
  <c r="B35" i="28"/>
  <c r="B33" i="28"/>
  <c r="B34" i="28"/>
  <c r="B13" i="28"/>
  <c r="B14" i="28"/>
  <c r="B21" i="28"/>
  <c r="B22" i="28"/>
  <c r="B10" i="28"/>
  <c r="B5" i="28"/>
  <c r="B9" i="28"/>
  <c r="B20" i="28"/>
  <c r="B12" i="28"/>
  <c r="B32" i="28"/>
  <c r="C32" i="28"/>
  <c r="D31" i="28"/>
  <c r="E30" i="28"/>
  <c r="C24" i="28"/>
  <c r="D23" i="28"/>
  <c r="E22" i="28"/>
  <c r="C16" i="28"/>
  <c r="D15" i="28"/>
  <c r="E14" i="28"/>
  <c r="C8" i="28"/>
  <c r="D7" i="28"/>
  <c r="E6" i="28"/>
  <c r="B8" i="28"/>
  <c r="B19" i="28"/>
  <c r="B24" i="28"/>
  <c r="B31" i="28"/>
  <c r="C31" i="28"/>
  <c r="D30" i="28"/>
  <c r="E29" i="28"/>
  <c r="C23" i="28"/>
  <c r="D22" i="28"/>
  <c r="E21" i="28"/>
  <c r="C15" i="28"/>
  <c r="D14" i="28"/>
  <c r="E13" i="28"/>
  <c r="C7" i="28"/>
  <c r="D6" i="28"/>
  <c r="E5" i="28"/>
  <c r="B7" i="28"/>
  <c r="B18" i="28"/>
  <c r="B26" i="28"/>
  <c r="B30" i="28"/>
  <c r="C30" i="28"/>
  <c r="D29" i="28"/>
  <c r="E28" i="28"/>
  <c r="C22" i="28"/>
  <c r="D21" i="28"/>
  <c r="E20" i="28"/>
  <c r="C14" i="28"/>
  <c r="D13" i="28"/>
  <c r="E12" i="28"/>
  <c r="C6" i="28"/>
  <c r="D5" i="28"/>
  <c r="B6" i="28"/>
  <c r="B17" i="28"/>
  <c r="B25" i="28"/>
  <c r="B29" i="28"/>
  <c r="E35" i="28"/>
  <c r="C29" i="28"/>
  <c r="D28" i="28"/>
  <c r="E27" i="28"/>
  <c r="C21" i="28"/>
  <c r="D20" i="28"/>
  <c r="E19" i="28"/>
  <c r="C13" i="28"/>
  <c r="D12" i="28"/>
  <c r="E11" i="28"/>
  <c r="C5" i="28"/>
  <c r="B11" i="28"/>
  <c r="B16" i="28"/>
  <c r="B27" i="28"/>
  <c r="B28" i="28"/>
  <c r="D35" i="28"/>
  <c r="E34" i="28"/>
  <c r="C28" i="28"/>
  <c r="D27" i="28"/>
  <c r="E26" i="28"/>
  <c r="C20" i="28"/>
  <c r="D19" i="28"/>
  <c r="E18" i="28"/>
  <c r="C12" i="28"/>
  <c r="D11" i="28"/>
  <c r="E10" i="28"/>
  <c r="B23" i="28"/>
  <c r="B15" i="28"/>
  <c r="C35" i="28"/>
  <c r="D34" i="28"/>
  <c r="E33" i="28"/>
  <c r="C27" i="28"/>
  <c r="D26" i="28"/>
  <c r="E25" i="28"/>
  <c r="C19" i="28"/>
  <c r="D18" i="28"/>
  <c r="E17" i="28"/>
  <c r="B12" i="27"/>
  <c r="B27" i="27"/>
  <c r="E30" i="27"/>
  <c r="C28" i="27"/>
  <c r="D25" i="27"/>
  <c r="E22" i="27"/>
  <c r="C20" i="27"/>
  <c r="D17" i="27"/>
  <c r="E14" i="27"/>
  <c r="C12" i="27"/>
  <c r="D9" i="27"/>
  <c r="E6" i="27"/>
  <c r="E25" i="27"/>
  <c r="E17" i="27"/>
  <c r="B26" i="27"/>
  <c r="D30" i="27"/>
  <c r="E27" i="27"/>
  <c r="C25" i="27"/>
  <c r="D22" i="27"/>
  <c r="E19" i="27"/>
  <c r="C17" i="27"/>
  <c r="D14" i="27"/>
  <c r="E11" i="27"/>
  <c r="C9" i="27"/>
  <c r="D6" i="27"/>
  <c r="D28" i="27"/>
  <c r="C15" i="27"/>
  <c r="B25" i="27"/>
  <c r="C30" i="27"/>
  <c r="D27" i="27"/>
  <c r="E24" i="27"/>
  <c r="C22" i="27"/>
  <c r="D19" i="27"/>
  <c r="E16" i="27"/>
  <c r="C14" i="27"/>
  <c r="D11" i="27"/>
  <c r="E8" i="27"/>
  <c r="C6" i="27"/>
  <c r="B22" i="27"/>
  <c r="C23" i="27"/>
  <c r="E9" i="27"/>
  <c r="B24" i="27"/>
  <c r="E29" i="27"/>
  <c r="C27" i="27"/>
  <c r="D24" i="27"/>
  <c r="E21" i="27"/>
  <c r="C19" i="27"/>
  <c r="D16" i="27"/>
  <c r="E13" i="27"/>
  <c r="C11" i="27"/>
  <c r="D8" i="27"/>
  <c r="E5" i="27"/>
  <c r="B20" i="27"/>
  <c r="C31" i="27"/>
  <c r="D20" i="27"/>
  <c r="D12" i="27"/>
  <c r="D29" i="27"/>
  <c r="E26" i="27"/>
  <c r="C24" i="27"/>
  <c r="D21" i="27"/>
  <c r="E18" i="27"/>
  <c r="C16" i="27"/>
  <c r="D13" i="27"/>
  <c r="E10" i="27"/>
  <c r="C8" i="27"/>
  <c r="D5" i="27"/>
  <c r="E31" i="27"/>
  <c r="C29" i="27"/>
  <c r="D26" i="27"/>
  <c r="E23" i="27"/>
  <c r="C21" i="27"/>
  <c r="D18" i="27"/>
  <c r="E15" i="27"/>
  <c r="C13" i="27"/>
  <c r="D10" i="27"/>
  <c r="E7" i="27"/>
  <c r="C5" i="27"/>
  <c r="D31" i="27"/>
  <c r="E28" i="27"/>
  <c r="C26" i="27"/>
  <c r="D23" i="27"/>
  <c r="E20" i="27"/>
  <c r="C18" i="27"/>
  <c r="D15" i="27"/>
  <c r="C10" i="27"/>
  <c r="B19" i="27"/>
  <c r="B18" i="27"/>
  <c r="B10" i="27"/>
  <c r="B17" i="27"/>
  <c r="B9" i="27"/>
  <c r="B28" i="27"/>
  <c r="B5" i="27"/>
  <c r="B16" i="27"/>
  <c r="B8" i="27"/>
  <c r="B31" i="27"/>
  <c r="B6" i="27"/>
  <c r="B15" i="27"/>
  <c r="B30" i="27"/>
  <c r="B11" i="27"/>
  <c r="B7" i="27"/>
  <c r="B14" i="27"/>
  <c r="B29" i="27"/>
  <c r="B21" i="27"/>
  <c r="B13" i="27"/>
  <c r="K13" i="13"/>
  <c r="H13" i="13"/>
  <c r="M27" i="16"/>
  <c r="G17" i="16"/>
  <c r="J13" i="12" l="1"/>
  <c r="F14" i="20"/>
  <c r="F15" i="20"/>
  <c r="F16" i="20"/>
  <c r="F17" i="20"/>
  <c r="F18" i="20"/>
  <c r="F19" i="20"/>
  <c r="F20" i="20"/>
  <c r="F21" i="20"/>
  <c r="F22" i="20"/>
  <c r="F23" i="20"/>
  <c r="F24" i="20"/>
  <c r="F25" i="20"/>
  <c r="F26" i="20"/>
  <c r="F27" i="20"/>
  <c r="F28" i="20"/>
  <c r="F29" i="20"/>
  <c r="F30" i="20"/>
  <c r="F31" i="20"/>
  <c r="F32" i="20"/>
  <c r="C6" i="7"/>
  <c r="D6" i="21"/>
  <c r="B6" i="12"/>
  <c r="B6" i="26"/>
  <c r="B6" i="19"/>
  <c r="C6" i="20"/>
  <c r="C6" i="13"/>
  <c r="B6" i="14"/>
  <c r="C6" i="15"/>
  <c r="J14" i="12"/>
  <c r="J15" i="12"/>
  <c r="J16" i="12"/>
  <c r="J17" i="12"/>
  <c r="J18" i="12"/>
  <c r="J19" i="12"/>
  <c r="J20" i="12"/>
  <c r="J21" i="12"/>
  <c r="J22" i="12"/>
  <c r="J23" i="12"/>
  <c r="J24" i="12"/>
  <c r="J25" i="12"/>
  <c r="J26" i="12"/>
  <c r="J27" i="12"/>
  <c r="J28" i="12"/>
  <c r="J29" i="12"/>
  <c r="J30" i="12"/>
  <c r="J12" i="19" l="1"/>
  <c r="K18" i="16"/>
  <c r="K19" i="16"/>
  <c r="K20" i="16"/>
  <c r="K21" i="16"/>
  <c r="K22" i="16"/>
  <c r="K23" i="16"/>
  <c r="K24" i="16"/>
  <c r="K25" i="16"/>
  <c r="K26" i="16"/>
  <c r="K27" i="16"/>
  <c r="A97" i="13"/>
  <c r="A96" i="13"/>
  <c r="A95" i="13"/>
  <c r="A94" i="13"/>
  <c r="A93" i="13"/>
  <c r="A92" i="13"/>
  <c r="A91" i="13"/>
  <c r="A90" i="13"/>
  <c r="A89" i="13"/>
  <c r="A88" i="13"/>
  <c r="A82" i="13"/>
  <c r="A81" i="13"/>
  <c r="A80" i="13"/>
  <c r="A79" i="13"/>
  <c r="A78" i="13"/>
  <c r="A77" i="13"/>
  <c r="A76" i="13"/>
  <c r="A75" i="13"/>
  <c r="A74" i="13"/>
  <c r="A73" i="13"/>
  <c r="A67" i="13"/>
  <c r="A66" i="13"/>
  <c r="A65" i="13"/>
  <c r="A64" i="13"/>
  <c r="A63" i="13"/>
  <c r="A62" i="13"/>
  <c r="A61" i="13"/>
  <c r="A60" i="13"/>
  <c r="A59" i="13"/>
  <c r="A58" i="13"/>
  <c r="A52" i="13"/>
  <c r="A51" i="13"/>
  <c r="A50" i="13"/>
  <c r="A49" i="13"/>
  <c r="A48" i="13"/>
  <c r="A47" i="13"/>
  <c r="A46" i="13"/>
  <c r="A45" i="13"/>
  <c r="A44" i="13"/>
  <c r="A43" i="13"/>
  <c r="A37" i="13"/>
  <c r="A36" i="13"/>
  <c r="A35" i="13"/>
  <c r="A34" i="13"/>
  <c r="A33" i="13"/>
  <c r="A32" i="13"/>
  <c r="A31" i="13"/>
  <c r="A30" i="13"/>
  <c r="A29" i="13"/>
  <c r="A28" i="13"/>
  <c r="A22" i="13"/>
  <c r="A21" i="13"/>
  <c r="A20" i="13"/>
  <c r="A19" i="13"/>
  <c r="A18" i="13"/>
  <c r="A17" i="13"/>
  <c r="A16" i="13"/>
  <c r="A15" i="13"/>
  <c r="A14" i="13"/>
  <c r="A13" i="13"/>
  <c r="I42" i="21"/>
  <c r="I41" i="21"/>
  <c r="I40" i="21"/>
  <c r="I39" i="21"/>
  <c r="I38" i="21"/>
  <c r="I37" i="21"/>
  <c r="I36" i="21"/>
  <c r="I35" i="21"/>
  <c r="I34" i="21"/>
  <c r="I33" i="21"/>
  <c r="I32" i="21"/>
  <c r="I31" i="21"/>
  <c r="I30" i="21"/>
  <c r="I19" i="21"/>
  <c r="I18" i="21"/>
  <c r="I17" i="21"/>
  <c r="I16" i="21"/>
  <c r="I14" i="21"/>
  <c r="I13" i="21"/>
  <c r="I12" i="21"/>
  <c r="Q13" i="20"/>
  <c r="K13" i="20"/>
  <c r="A135" i="13"/>
  <c r="A127" i="13"/>
  <c r="A119" i="13"/>
  <c r="C136" i="13" l="1"/>
  <c r="J121" i="13"/>
  <c r="I113" i="13"/>
  <c r="I121" i="13"/>
  <c r="I114" i="13"/>
  <c r="J122" i="13"/>
  <c r="I122" i="13"/>
  <c r="I124" i="13"/>
  <c r="J132" i="13"/>
  <c r="I116" i="13"/>
  <c r="J124" i="13"/>
  <c r="I117" i="13"/>
  <c r="J125" i="13"/>
  <c r="I125" i="13"/>
  <c r="J123" i="13"/>
  <c r="I123" i="13"/>
  <c r="J139" i="13"/>
  <c r="I120" i="13"/>
  <c r="I136" i="13"/>
  <c r="I128" i="13"/>
  <c r="I112" i="13"/>
  <c r="J120" i="13"/>
  <c r="M97" i="13"/>
  <c r="L97" i="13"/>
  <c r="K97" i="13"/>
  <c r="H97" i="13"/>
  <c r="E97" i="13"/>
  <c r="M96" i="13"/>
  <c r="L96" i="13"/>
  <c r="K96" i="13"/>
  <c r="H96" i="13"/>
  <c r="E96" i="13"/>
  <c r="M95" i="13"/>
  <c r="L95" i="13"/>
  <c r="K95" i="13"/>
  <c r="H95" i="13"/>
  <c r="E95" i="13"/>
  <c r="M94" i="13"/>
  <c r="L94" i="13"/>
  <c r="K94" i="13"/>
  <c r="H94" i="13"/>
  <c r="E94" i="13"/>
  <c r="M93" i="13"/>
  <c r="L93" i="13"/>
  <c r="K93" i="13"/>
  <c r="H93" i="13"/>
  <c r="E93" i="13"/>
  <c r="M92" i="13"/>
  <c r="L92" i="13"/>
  <c r="K92" i="13"/>
  <c r="H92" i="13"/>
  <c r="E92" i="13"/>
  <c r="M91" i="13"/>
  <c r="L91" i="13"/>
  <c r="K91" i="13"/>
  <c r="H91" i="13"/>
  <c r="E91" i="13"/>
  <c r="M90" i="13"/>
  <c r="L90" i="13"/>
  <c r="K90" i="13"/>
  <c r="H90" i="13"/>
  <c r="E90" i="13"/>
  <c r="M89" i="13"/>
  <c r="L89" i="13"/>
  <c r="K89" i="13"/>
  <c r="H89" i="13"/>
  <c r="E89" i="13"/>
  <c r="M88" i="13"/>
  <c r="L88" i="13"/>
  <c r="K88" i="13"/>
  <c r="H88" i="13"/>
  <c r="E88" i="13"/>
  <c r="M82" i="13"/>
  <c r="L82" i="13"/>
  <c r="K82" i="13"/>
  <c r="H82" i="13"/>
  <c r="E82" i="13"/>
  <c r="M81" i="13"/>
  <c r="L81" i="13"/>
  <c r="K81" i="13"/>
  <c r="H81" i="13"/>
  <c r="E81" i="13"/>
  <c r="M80" i="13"/>
  <c r="L80" i="13"/>
  <c r="K80" i="13"/>
  <c r="H80" i="13"/>
  <c r="E80" i="13"/>
  <c r="M79" i="13"/>
  <c r="L79" i="13"/>
  <c r="K79" i="13"/>
  <c r="H79" i="13"/>
  <c r="E79" i="13"/>
  <c r="M78" i="13"/>
  <c r="L78" i="13"/>
  <c r="K78" i="13"/>
  <c r="H78" i="13"/>
  <c r="E78" i="13"/>
  <c r="M77" i="13"/>
  <c r="L77" i="13"/>
  <c r="K77" i="13"/>
  <c r="H77" i="13"/>
  <c r="E77" i="13"/>
  <c r="M76" i="13"/>
  <c r="L76" i="13"/>
  <c r="K76" i="13"/>
  <c r="H76" i="13"/>
  <c r="E76" i="13"/>
  <c r="M75" i="13"/>
  <c r="L75" i="13"/>
  <c r="K75" i="13"/>
  <c r="H75" i="13"/>
  <c r="E75" i="13"/>
  <c r="M74" i="13"/>
  <c r="L74" i="13"/>
  <c r="K74" i="13"/>
  <c r="H74" i="13"/>
  <c r="E74" i="13"/>
  <c r="M73" i="13"/>
  <c r="L73" i="13"/>
  <c r="K73" i="13"/>
  <c r="H73" i="13"/>
  <c r="E73" i="13"/>
  <c r="M67" i="13"/>
  <c r="L67" i="13"/>
  <c r="K67" i="13"/>
  <c r="H67" i="13"/>
  <c r="E67" i="13"/>
  <c r="M66" i="13"/>
  <c r="L66" i="13"/>
  <c r="K66" i="13"/>
  <c r="H66" i="13"/>
  <c r="E66" i="13"/>
  <c r="M65" i="13"/>
  <c r="L65" i="13"/>
  <c r="K65" i="13"/>
  <c r="H65" i="13"/>
  <c r="E65" i="13"/>
  <c r="M64" i="13"/>
  <c r="L64" i="13"/>
  <c r="K64" i="13"/>
  <c r="H64" i="13"/>
  <c r="E64" i="13"/>
  <c r="M63" i="13"/>
  <c r="L63" i="13"/>
  <c r="K63" i="13"/>
  <c r="H63" i="13"/>
  <c r="E63" i="13"/>
  <c r="M62" i="13"/>
  <c r="L62" i="13"/>
  <c r="K62" i="13"/>
  <c r="H62" i="13"/>
  <c r="E62" i="13"/>
  <c r="M61" i="13"/>
  <c r="L61" i="13"/>
  <c r="K61" i="13"/>
  <c r="H61" i="13"/>
  <c r="E61" i="13"/>
  <c r="M60" i="13"/>
  <c r="L60" i="13"/>
  <c r="K60" i="13"/>
  <c r="H60" i="13"/>
  <c r="E60" i="13"/>
  <c r="M59" i="13"/>
  <c r="L59" i="13"/>
  <c r="K59" i="13"/>
  <c r="H59" i="13"/>
  <c r="E59" i="13"/>
  <c r="M58" i="13"/>
  <c r="L58" i="13"/>
  <c r="K58" i="13"/>
  <c r="H58" i="13"/>
  <c r="E58" i="13"/>
  <c r="M52" i="13"/>
  <c r="L52" i="13"/>
  <c r="K52" i="13"/>
  <c r="H52" i="13"/>
  <c r="E52" i="13"/>
  <c r="M51" i="13"/>
  <c r="L51" i="13"/>
  <c r="K51" i="13"/>
  <c r="H51" i="13"/>
  <c r="E51" i="13"/>
  <c r="M50" i="13"/>
  <c r="L50" i="13"/>
  <c r="K50" i="13"/>
  <c r="H50" i="13"/>
  <c r="E50" i="13"/>
  <c r="M49" i="13"/>
  <c r="L49" i="13"/>
  <c r="K49" i="13"/>
  <c r="H49" i="13"/>
  <c r="E49" i="13"/>
  <c r="M48" i="13"/>
  <c r="L48" i="13"/>
  <c r="K48" i="13"/>
  <c r="H48" i="13"/>
  <c r="E48" i="13"/>
  <c r="M47" i="13"/>
  <c r="L47" i="13"/>
  <c r="K47" i="13"/>
  <c r="H47" i="13"/>
  <c r="E47" i="13"/>
  <c r="M46" i="13"/>
  <c r="L46" i="13"/>
  <c r="K46" i="13"/>
  <c r="H46" i="13"/>
  <c r="E46" i="13"/>
  <c r="M45" i="13"/>
  <c r="L45" i="13"/>
  <c r="K45" i="13"/>
  <c r="H45" i="13"/>
  <c r="E45" i="13"/>
  <c r="M44" i="13"/>
  <c r="L44" i="13"/>
  <c r="K44" i="13"/>
  <c r="H44" i="13"/>
  <c r="E44" i="13"/>
  <c r="M43" i="13"/>
  <c r="L43" i="13"/>
  <c r="K43" i="13"/>
  <c r="H43" i="13"/>
  <c r="E43" i="13"/>
  <c r="J38" i="13"/>
  <c r="I38" i="13"/>
  <c r="G38" i="13"/>
  <c r="F38" i="13"/>
  <c r="D38" i="13"/>
  <c r="C38" i="13"/>
  <c r="M37" i="13"/>
  <c r="L37" i="13"/>
  <c r="K37" i="13"/>
  <c r="H37" i="13"/>
  <c r="E37" i="13"/>
  <c r="M36" i="13"/>
  <c r="L36" i="13"/>
  <c r="E36" i="13"/>
  <c r="M35" i="13"/>
  <c r="L35" i="13"/>
  <c r="K35" i="13"/>
  <c r="H35" i="13"/>
  <c r="E35" i="13"/>
  <c r="M34" i="13"/>
  <c r="L34" i="13"/>
  <c r="K34" i="13"/>
  <c r="H34" i="13"/>
  <c r="E34" i="13"/>
  <c r="M33" i="13"/>
  <c r="L33" i="13"/>
  <c r="K33" i="13"/>
  <c r="H33" i="13"/>
  <c r="E33" i="13"/>
  <c r="M32" i="13"/>
  <c r="L32" i="13"/>
  <c r="K32" i="13"/>
  <c r="H32" i="13"/>
  <c r="E32" i="13"/>
  <c r="M31" i="13"/>
  <c r="L31" i="13"/>
  <c r="K31" i="13"/>
  <c r="H31" i="13"/>
  <c r="E31" i="13"/>
  <c r="M30" i="13"/>
  <c r="L30" i="13"/>
  <c r="K30" i="13"/>
  <c r="H30" i="13"/>
  <c r="E30" i="13"/>
  <c r="M29" i="13"/>
  <c r="L29" i="13"/>
  <c r="K29" i="13"/>
  <c r="H29" i="13"/>
  <c r="E29" i="13"/>
  <c r="M28" i="13"/>
  <c r="L28" i="13"/>
  <c r="K28" i="13"/>
  <c r="H28" i="13"/>
  <c r="E28" i="13"/>
  <c r="G18" i="16"/>
  <c r="G19" i="16"/>
  <c r="G20" i="16"/>
  <c r="G21" i="16"/>
  <c r="G22" i="16"/>
  <c r="G23" i="16"/>
  <c r="G24" i="16"/>
  <c r="G25" i="16"/>
  <c r="G26" i="16"/>
  <c r="G27" i="16"/>
  <c r="G28" i="16"/>
  <c r="G29" i="16"/>
  <c r="G30" i="16"/>
  <c r="G31" i="16"/>
  <c r="G32" i="16"/>
  <c r="G33" i="16"/>
  <c r="G34" i="16"/>
  <c r="K28" i="16"/>
  <c r="M28" i="16"/>
  <c r="M26" i="16"/>
  <c r="M25" i="16"/>
  <c r="M24" i="16"/>
  <c r="M23" i="16"/>
  <c r="M22" i="16"/>
  <c r="K17" i="16"/>
  <c r="J30" i="26"/>
  <c r="I30" i="26"/>
  <c r="J29" i="26"/>
  <c r="I29" i="26"/>
  <c r="J28" i="26"/>
  <c r="I28" i="26"/>
  <c r="J27" i="26"/>
  <c r="I27" i="26"/>
  <c r="J26" i="26"/>
  <c r="I26" i="26"/>
  <c r="J25" i="26"/>
  <c r="I25" i="26"/>
  <c r="J24" i="26"/>
  <c r="I24" i="26"/>
  <c r="J23" i="26"/>
  <c r="I23" i="26"/>
  <c r="J22" i="26"/>
  <c r="I22" i="26"/>
  <c r="J21" i="26"/>
  <c r="I21" i="26"/>
  <c r="J20" i="26"/>
  <c r="I20" i="26"/>
  <c r="J19" i="26"/>
  <c r="I19" i="26"/>
  <c r="J18" i="26"/>
  <c r="I18" i="26"/>
  <c r="J17" i="26"/>
  <c r="I17" i="26"/>
  <c r="M21" i="16" s="1"/>
  <c r="J16" i="26"/>
  <c r="I16" i="26"/>
  <c r="M20" i="16" s="1"/>
  <c r="J15" i="26"/>
  <c r="I15" i="26"/>
  <c r="M19" i="16" s="1"/>
  <c r="J14" i="26"/>
  <c r="I14" i="26"/>
  <c r="M18" i="16" s="1"/>
  <c r="J13" i="26"/>
  <c r="I13" i="26"/>
  <c r="M17" i="16" s="1"/>
  <c r="B7" i="26"/>
  <c r="B5" i="26"/>
  <c r="H10" i="16"/>
  <c r="H11" i="16"/>
  <c r="H12" i="16"/>
  <c r="H9" i="16"/>
  <c r="I13" i="12"/>
  <c r="I17" i="16" s="1"/>
  <c r="J98" i="13"/>
  <c r="I98" i="13"/>
  <c r="G98" i="13"/>
  <c r="F98" i="13"/>
  <c r="D98" i="13"/>
  <c r="C98" i="13"/>
  <c r="J83" i="13"/>
  <c r="I83" i="13"/>
  <c r="G83" i="13"/>
  <c r="F83" i="13"/>
  <c r="D83" i="13"/>
  <c r="C83" i="13"/>
  <c r="J68" i="13"/>
  <c r="I68" i="13"/>
  <c r="G68" i="13"/>
  <c r="F68" i="13"/>
  <c r="D68" i="13"/>
  <c r="C68" i="13"/>
  <c r="J53" i="13"/>
  <c r="I53" i="13"/>
  <c r="G53" i="13"/>
  <c r="F53" i="13"/>
  <c r="D53" i="13"/>
  <c r="C53" i="13"/>
  <c r="F23" i="13"/>
  <c r="G23" i="13"/>
  <c r="I23" i="13"/>
  <c r="J23" i="13"/>
  <c r="C23" i="13"/>
  <c r="M14" i="13"/>
  <c r="M15" i="13"/>
  <c r="M16" i="13"/>
  <c r="M17" i="13"/>
  <c r="M18" i="13"/>
  <c r="M19" i="13"/>
  <c r="M20" i="13"/>
  <c r="L14" i="13"/>
  <c r="L15" i="13"/>
  <c r="L16" i="13"/>
  <c r="L17" i="13"/>
  <c r="L18" i="13"/>
  <c r="L19" i="13"/>
  <c r="L20" i="13"/>
  <c r="K14" i="13"/>
  <c r="K15" i="13"/>
  <c r="K16" i="13"/>
  <c r="K17" i="13"/>
  <c r="K18" i="13"/>
  <c r="K19" i="13"/>
  <c r="K20" i="13"/>
  <c r="K21" i="13"/>
  <c r="H14" i="13"/>
  <c r="H15" i="13"/>
  <c r="H16" i="13"/>
  <c r="H17" i="13"/>
  <c r="H18" i="13"/>
  <c r="H19" i="13"/>
  <c r="H20" i="13"/>
  <c r="H21" i="13"/>
  <c r="H22" i="13"/>
  <c r="E14" i="13"/>
  <c r="E15" i="13"/>
  <c r="E16" i="13"/>
  <c r="E17" i="13"/>
  <c r="E18" i="13"/>
  <c r="E19" i="13"/>
  <c r="E20" i="13"/>
  <c r="E21" i="13"/>
  <c r="A13" i="21"/>
  <c r="A12" i="21"/>
  <c r="B7" i="12"/>
  <c r="B5" i="12"/>
  <c r="N46" i="13" l="1"/>
  <c r="N80" i="13"/>
  <c r="N34" i="13"/>
  <c r="N51" i="13"/>
  <c r="N37" i="13"/>
  <c r="N50" i="13"/>
  <c r="N94" i="13"/>
  <c r="N96" i="13"/>
  <c r="N32" i="13"/>
  <c r="N65" i="13"/>
  <c r="N49" i="13"/>
  <c r="N81" i="13"/>
  <c r="N64" i="13"/>
  <c r="N66" i="13"/>
  <c r="N88" i="13"/>
  <c r="N95" i="13"/>
  <c r="N76" i="13"/>
  <c r="J140" i="13"/>
  <c r="I140" i="13"/>
  <c r="G140" i="13"/>
  <c r="F140" i="13"/>
  <c r="I132" i="13"/>
  <c r="G132" i="13"/>
  <c r="F132" i="13"/>
  <c r="N61" i="13"/>
  <c r="J131" i="13"/>
  <c r="I139" i="13"/>
  <c r="I131" i="13"/>
  <c r="G131" i="13"/>
  <c r="G139" i="13"/>
  <c r="F139" i="13"/>
  <c r="F131" i="13"/>
  <c r="G138" i="13"/>
  <c r="I130" i="13"/>
  <c r="J138" i="13"/>
  <c r="F138" i="13"/>
  <c r="G130" i="13"/>
  <c r="I138" i="13"/>
  <c r="J130" i="13"/>
  <c r="F130" i="13"/>
  <c r="J136" i="13"/>
  <c r="G128" i="13"/>
  <c r="G136" i="13"/>
  <c r="J128" i="13"/>
  <c r="F136" i="13"/>
  <c r="F128" i="13"/>
  <c r="N33" i="13"/>
  <c r="I137" i="13"/>
  <c r="G129" i="13"/>
  <c r="F137" i="13"/>
  <c r="J137" i="13"/>
  <c r="I129" i="13"/>
  <c r="G137" i="13"/>
  <c r="F129" i="13"/>
  <c r="J129" i="13"/>
  <c r="N92" i="13"/>
  <c r="J141" i="13"/>
  <c r="G125" i="13"/>
  <c r="J133" i="13"/>
  <c r="F133" i="13"/>
  <c r="F141" i="13"/>
  <c r="G141" i="13"/>
  <c r="G133" i="13"/>
  <c r="I141" i="13"/>
  <c r="I133" i="13"/>
  <c r="C112" i="13"/>
  <c r="F112" i="13"/>
  <c r="D120" i="13"/>
  <c r="G112" i="13"/>
  <c r="C120" i="13"/>
  <c r="D136" i="13"/>
  <c r="G120" i="13"/>
  <c r="F120" i="13"/>
  <c r="D112" i="13"/>
  <c r="D128" i="13"/>
  <c r="J112" i="13"/>
  <c r="C128" i="13"/>
  <c r="N90" i="13"/>
  <c r="N44" i="13"/>
  <c r="N58" i="13"/>
  <c r="N75" i="13"/>
  <c r="N73" i="13"/>
  <c r="N60" i="13"/>
  <c r="N59" i="13"/>
  <c r="N45" i="13"/>
  <c r="N43" i="13"/>
  <c r="N30" i="13"/>
  <c r="C133" i="13"/>
  <c r="C117" i="13"/>
  <c r="F117" i="13"/>
  <c r="D117" i="13"/>
  <c r="G117" i="13"/>
  <c r="J117" i="13"/>
  <c r="D141" i="13"/>
  <c r="C141" i="13"/>
  <c r="D125" i="13"/>
  <c r="D133" i="13"/>
  <c r="F125" i="13"/>
  <c r="C125" i="13"/>
  <c r="D116" i="13"/>
  <c r="D124" i="13"/>
  <c r="G116" i="13"/>
  <c r="F116" i="13"/>
  <c r="C116" i="13"/>
  <c r="J116" i="13"/>
  <c r="D132" i="13"/>
  <c r="C124" i="13"/>
  <c r="D140" i="13"/>
  <c r="C132" i="13"/>
  <c r="G124" i="13"/>
  <c r="C140" i="13"/>
  <c r="F124" i="13"/>
  <c r="C139" i="13"/>
  <c r="D131" i="13"/>
  <c r="F123" i="13"/>
  <c r="D123" i="13"/>
  <c r="C115" i="13"/>
  <c r="F115" i="13"/>
  <c r="C123" i="13"/>
  <c r="D115" i="13"/>
  <c r="G123" i="13"/>
  <c r="D139" i="13"/>
  <c r="J115" i="13"/>
  <c r="C131" i="13"/>
  <c r="G115" i="13"/>
  <c r="I115" i="13"/>
  <c r="G122" i="13"/>
  <c r="C122" i="13"/>
  <c r="C138" i="13"/>
  <c r="D138" i="13"/>
  <c r="D114" i="13"/>
  <c r="J114" i="13"/>
  <c r="F114" i="13"/>
  <c r="C114" i="13"/>
  <c r="G114" i="13"/>
  <c r="F122" i="13"/>
  <c r="D130" i="13"/>
  <c r="C130" i="13"/>
  <c r="D122" i="13"/>
  <c r="D129" i="13"/>
  <c r="D113" i="13"/>
  <c r="C129" i="13"/>
  <c r="G121" i="13"/>
  <c r="F113" i="13"/>
  <c r="C113" i="13"/>
  <c r="D137" i="13"/>
  <c r="G113" i="13"/>
  <c r="C137" i="13"/>
  <c r="F121" i="13"/>
  <c r="D121" i="13"/>
  <c r="C121" i="13"/>
  <c r="J113" i="13"/>
  <c r="N31" i="13"/>
  <c r="N36" i="13"/>
  <c r="N89" i="13"/>
  <c r="K38" i="13"/>
  <c r="M38" i="13"/>
  <c r="N79" i="13"/>
  <c r="N35" i="13"/>
  <c r="N74" i="13"/>
  <c r="N93" i="13"/>
  <c r="N29" i="13"/>
  <c r="N48" i="13"/>
  <c r="N63" i="13"/>
  <c r="N77" i="13"/>
  <c r="N78" i="13"/>
  <c r="N97" i="13"/>
  <c r="N47" i="13"/>
  <c r="N52" i="13"/>
  <c r="N62" i="13"/>
  <c r="N67" i="13"/>
  <c r="N82" i="13"/>
  <c r="N91" i="13"/>
  <c r="E38" i="13"/>
  <c r="N28" i="13"/>
  <c r="L38" i="13"/>
  <c r="H38" i="13"/>
  <c r="E68" i="13"/>
  <c r="M53" i="13"/>
  <c r="M68" i="13"/>
  <c r="E53" i="13"/>
  <c r="K98" i="13"/>
  <c r="E98" i="13"/>
  <c r="E83" i="13"/>
  <c r="K83" i="13"/>
  <c r="L98" i="13"/>
  <c r="K53" i="13"/>
  <c r="K68" i="13"/>
  <c r="L83" i="13"/>
  <c r="M98" i="13"/>
  <c r="L53" i="13"/>
  <c r="L68" i="13"/>
  <c r="M83" i="13"/>
  <c r="H98" i="13"/>
  <c r="H83" i="13"/>
  <c r="H68" i="13"/>
  <c r="H53" i="13"/>
  <c r="N14" i="13"/>
  <c r="N19" i="13"/>
  <c r="N21" i="13"/>
  <c r="N17" i="13"/>
  <c r="N20" i="13"/>
  <c r="N15" i="13"/>
  <c r="N18" i="13"/>
  <c r="N16" i="13"/>
  <c r="I14" i="12"/>
  <c r="I18" i="16" s="1"/>
  <c r="I22" i="12"/>
  <c r="I26" i="16" s="1"/>
  <c r="I21" i="12"/>
  <c r="I25" i="16" s="1"/>
  <c r="I20" i="12"/>
  <c r="I24" i="16" s="1"/>
  <c r="I19" i="12"/>
  <c r="I23" i="16" s="1"/>
  <c r="I18" i="12"/>
  <c r="I22" i="16" s="1"/>
  <c r="I17" i="12"/>
  <c r="I21" i="16" s="1"/>
  <c r="I16" i="12"/>
  <c r="I20" i="16" s="1"/>
  <c r="I15" i="12"/>
  <c r="I19" i="16" s="1"/>
  <c r="I26" i="12"/>
  <c r="I30" i="16" s="1"/>
  <c r="I25" i="12"/>
  <c r="I29" i="16" s="1"/>
  <c r="I24" i="12"/>
  <c r="I28" i="16" s="1"/>
  <c r="I23" i="12"/>
  <c r="I27" i="16" s="1"/>
  <c r="D7" i="21"/>
  <c r="D5" i="21"/>
  <c r="C7" i="15"/>
  <c r="B7" i="14"/>
  <c r="C7" i="13"/>
  <c r="C7" i="20"/>
  <c r="B7" i="19"/>
  <c r="C7" i="7"/>
  <c r="C5" i="15"/>
  <c r="B5" i="14"/>
  <c r="C5" i="13"/>
  <c r="C5" i="20"/>
  <c r="B5" i="19"/>
  <c r="C5" i="7"/>
  <c r="P33" i="20"/>
  <c r="I26" i="19" s="1"/>
  <c r="O33" i="20"/>
  <c r="H26" i="19" s="1"/>
  <c r="N33" i="20"/>
  <c r="G26" i="19" s="1"/>
  <c r="I33" i="20"/>
  <c r="D39" i="20" s="1"/>
  <c r="E33" i="20"/>
  <c r="Q32" i="20"/>
  <c r="L32" i="20"/>
  <c r="K32" i="20"/>
  <c r="J32" i="20"/>
  <c r="H32" i="20"/>
  <c r="Q31" i="20"/>
  <c r="L31" i="20"/>
  <c r="K31" i="20"/>
  <c r="J31" i="20"/>
  <c r="H31" i="20"/>
  <c r="Q30" i="20"/>
  <c r="L30" i="20"/>
  <c r="K30" i="20"/>
  <c r="J30" i="20"/>
  <c r="H30" i="20"/>
  <c r="Q29" i="20"/>
  <c r="L29" i="20"/>
  <c r="K29" i="20"/>
  <c r="J29" i="20"/>
  <c r="H29" i="20"/>
  <c r="Q28" i="20"/>
  <c r="L28" i="20"/>
  <c r="K28" i="20"/>
  <c r="J28" i="20"/>
  <c r="H28" i="20"/>
  <c r="Q27" i="20"/>
  <c r="L27" i="20"/>
  <c r="K27" i="20"/>
  <c r="J27" i="20"/>
  <c r="H27" i="20"/>
  <c r="Q26" i="20"/>
  <c r="L26" i="20"/>
  <c r="K26" i="20"/>
  <c r="J26" i="20"/>
  <c r="H26" i="20"/>
  <c r="Q25" i="20"/>
  <c r="L25" i="20"/>
  <c r="K25" i="20"/>
  <c r="J25" i="20"/>
  <c r="H25" i="20"/>
  <c r="Q24" i="20"/>
  <c r="L24" i="20"/>
  <c r="K24" i="20"/>
  <c r="J24" i="20"/>
  <c r="H24" i="20"/>
  <c r="Q23" i="20"/>
  <c r="L23" i="20"/>
  <c r="K23" i="20"/>
  <c r="J23" i="20"/>
  <c r="H23" i="20"/>
  <c r="Q22" i="20"/>
  <c r="L22" i="20"/>
  <c r="K22" i="20"/>
  <c r="J22" i="20"/>
  <c r="H22" i="20"/>
  <c r="Q21" i="20"/>
  <c r="L21" i="20"/>
  <c r="K21" i="20"/>
  <c r="J21" i="20"/>
  <c r="H21" i="20"/>
  <c r="Q20" i="20"/>
  <c r="L20" i="20"/>
  <c r="K20" i="20"/>
  <c r="J20" i="20"/>
  <c r="H20" i="20"/>
  <c r="Q19" i="20"/>
  <c r="L19" i="20"/>
  <c r="K19" i="20"/>
  <c r="J19" i="20"/>
  <c r="H19" i="20"/>
  <c r="Q18" i="20"/>
  <c r="L18" i="20"/>
  <c r="K18" i="20"/>
  <c r="J18" i="20"/>
  <c r="H18" i="20"/>
  <c r="Q17" i="20"/>
  <c r="L17" i="20"/>
  <c r="K17" i="20"/>
  <c r="J17" i="20"/>
  <c r="H17" i="20"/>
  <c r="Q16" i="20"/>
  <c r="L16" i="20"/>
  <c r="K16" i="20"/>
  <c r="J16" i="20"/>
  <c r="H16" i="20"/>
  <c r="Q15" i="20"/>
  <c r="L15" i="20"/>
  <c r="K15" i="20"/>
  <c r="J15" i="20"/>
  <c r="H15" i="20"/>
  <c r="Q14" i="20"/>
  <c r="L14" i="20"/>
  <c r="K14" i="20"/>
  <c r="J14" i="20"/>
  <c r="H14" i="20"/>
  <c r="L13" i="20"/>
  <c r="J13" i="20"/>
  <c r="H13" i="20"/>
  <c r="I22" i="19"/>
  <c r="H22" i="19"/>
  <c r="G22" i="19"/>
  <c r="I21" i="19"/>
  <c r="H21" i="19"/>
  <c r="G21" i="19"/>
  <c r="I19" i="19"/>
  <c r="H19" i="19"/>
  <c r="G19" i="19"/>
  <c r="J18" i="19"/>
  <c r="J17" i="19"/>
  <c r="J16" i="19"/>
  <c r="J15" i="19"/>
  <c r="J14" i="19"/>
  <c r="J13" i="19"/>
  <c r="H23" i="19" l="1"/>
  <c r="G104" i="13"/>
  <c r="E39" i="20"/>
  <c r="C104" i="13"/>
  <c r="G106" i="13"/>
  <c r="F106" i="13"/>
  <c r="I106" i="13"/>
  <c r="I105" i="13"/>
  <c r="J106" i="13"/>
  <c r="G105" i="13"/>
  <c r="F105" i="13"/>
  <c r="J105" i="13"/>
  <c r="D106" i="13"/>
  <c r="J103" i="13"/>
  <c r="N38" i="13"/>
  <c r="I104" i="13"/>
  <c r="J104" i="13"/>
  <c r="F104" i="13"/>
  <c r="C106" i="13"/>
  <c r="I103" i="13"/>
  <c r="D103" i="13"/>
  <c r="G103" i="13"/>
  <c r="D104" i="13"/>
  <c r="F103" i="13"/>
  <c r="C103" i="13"/>
  <c r="C105" i="13"/>
  <c r="D105" i="13"/>
  <c r="N68" i="13"/>
  <c r="B56" i="13" s="1"/>
  <c r="N83" i="13"/>
  <c r="B71" i="13" s="1"/>
  <c r="N53" i="13"/>
  <c r="B41" i="13" s="1"/>
  <c r="N98" i="13"/>
  <c r="D41" i="20"/>
  <c r="C9" i="16"/>
  <c r="J21" i="19"/>
  <c r="I23" i="19"/>
  <c r="J22" i="19"/>
  <c r="J19" i="19"/>
  <c r="K33" i="20"/>
  <c r="Q33" i="20"/>
  <c r="J26" i="19" s="1"/>
  <c r="G23" i="19"/>
  <c r="F13" i="20" l="1"/>
  <c r="F33" i="20" s="1"/>
  <c r="E41" i="20" s="1"/>
  <c r="H105" i="13"/>
  <c r="K105" i="13"/>
  <c r="K106" i="13"/>
  <c r="M106" i="13"/>
  <c r="L12" i="16" s="1"/>
  <c r="H106" i="13"/>
  <c r="M105" i="13"/>
  <c r="L11" i="16" s="1"/>
  <c r="E106" i="13"/>
  <c r="L106" i="13"/>
  <c r="K12" i="16" s="1"/>
  <c r="C107" i="13"/>
  <c r="C108" i="13" s="1"/>
  <c r="J107" i="13"/>
  <c r="J108" i="13" s="1"/>
  <c r="I107" i="13"/>
  <c r="I108" i="13" s="1"/>
  <c r="G107" i="13"/>
  <c r="G108" i="13" s="1"/>
  <c r="H104" i="13"/>
  <c r="L104" i="13"/>
  <c r="K10" i="16" s="1"/>
  <c r="F107" i="13"/>
  <c r="F108" i="13" s="1"/>
  <c r="E104" i="13"/>
  <c r="K104" i="13"/>
  <c r="K103" i="13"/>
  <c r="M103" i="13"/>
  <c r="L9" i="16" s="1"/>
  <c r="E103" i="13"/>
  <c r="L103" i="13"/>
  <c r="K9" i="16" s="1"/>
  <c r="H103" i="13"/>
  <c r="E105" i="13"/>
  <c r="D107" i="13"/>
  <c r="L105" i="13"/>
  <c r="K11" i="16" s="1"/>
  <c r="M104" i="13"/>
  <c r="L10" i="16" s="1"/>
  <c r="D40" i="20"/>
  <c r="E40" i="20" s="1"/>
  <c r="C11" i="16"/>
  <c r="J23" i="19"/>
  <c r="N105" i="13" l="1"/>
  <c r="M11" i="16" s="1"/>
  <c r="N106" i="13"/>
  <c r="M12" i="16" s="1"/>
  <c r="H107" i="13"/>
  <c r="K107" i="13"/>
  <c r="N104" i="13"/>
  <c r="M10" i="16" s="1"/>
  <c r="E107" i="13"/>
  <c r="M107" i="13"/>
  <c r="L107" i="13"/>
  <c r="N103" i="13"/>
  <c r="M9" i="16" s="1"/>
  <c r="E22" i="13"/>
  <c r="M21" i="13"/>
  <c r="M22" i="13"/>
  <c r="L21" i="13"/>
  <c r="L22" i="13"/>
  <c r="K22" i="13"/>
  <c r="A14" i="15"/>
  <c r="A15" i="15" s="1"/>
  <c r="A16" i="15" s="1"/>
  <c r="A17" i="15" s="1"/>
  <c r="A18" i="15" s="1"/>
  <c r="A19" i="15" s="1"/>
  <c r="A20" i="15" s="1"/>
  <c r="A21" i="15" s="1"/>
  <c r="A22" i="15" s="1"/>
  <c r="A23" i="15" s="1"/>
  <c r="A24" i="15" s="1"/>
  <c r="A25" i="15" s="1"/>
  <c r="A26" i="15" s="1"/>
  <c r="A27" i="15" s="1"/>
  <c r="A28" i="15" s="1"/>
  <c r="A29" i="15" s="1"/>
  <c r="A30" i="15" s="1"/>
  <c r="A31" i="15" s="1"/>
  <c r="A32" i="15" s="1"/>
  <c r="A33" i="15" s="1"/>
  <c r="A34" i="15" s="1"/>
  <c r="A35" i="15" s="1"/>
  <c r="A36" i="15" s="1"/>
  <c r="A37" i="15" s="1"/>
  <c r="D23" i="13"/>
  <c r="D108" i="13" s="1"/>
  <c r="M13" i="13"/>
  <c r="L13" i="13"/>
  <c r="H23" i="13"/>
  <c r="E13" i="13"/>
  <c r="I30" i="12"/>
  <c r="I34" i="16" s="1"/>
  <c r="I29" i="12"/>
  <c r="I33" i="16" s="1"/>
  <c r="I28" i="12"/>
  <c r="I32" i="16" s="1"/>
  <c r="I27" i="12"/>
  <c r="I31" i="16" s="1"/>
  <c r="H108" i="13" l="1"/>
  <c r="M13" i="16"/>
  <c r="N107" i="13"/>
  <c r="M23" i="13"/>
  <c r="M108" i="13" s="1"/>
  <c r="E23" i="13"/>
  <c r="E108" i="13" s="1"/>
  <c r="K23" i="13"/>
  <c r="K108" i="13" s="1"/>
  <c r="L23" i="13"/>
  <c r="L108" i="13" s="1"/>
  <c r="N22" i="13"/>
  <c r="N13" i="13"/>
  <c r="B86" i="13" l="1"/>
  <c r="B26" i="13"/>
  <c r="C10" i="16"/>
  <c r="N23" i="13"/>
  <c r="L13" i="16"/>
  <c r="K13" i="16"/>
  <c r="N108" i="13" l="1"/>
  <c r="B11" i="13"/>
</calcChain>
</file>

<file path=xl/sharedStrings.xml><?xml version="1.0" encoding="utf-8"?>
<sst xmlns="http://schemas.openxmlformats.org/spreadsheetml/2006/main" count="1329" uniqueCount="599">
  <si>
    <t>ANNEX B - PROJECT INFORMATION</t>
  </si>
  <si>
    <t>Project Summary</t>
  </si>
  <si>
    <t>Applicant Organisation Name</t>
  </si>
  <si>
    <t>Project Reference Number</t>
  </si>
  <si>
    <t xml:space="preserve">Project Name </t>
  </si>
  <si>
    <t>Partner names (if applicable)</t>
  </si>
  <si>
    <t>SPF Financial Breakdown</t>
  </si>
  <si>
    <t xml:space="preserve">SPF Capital 
Funding </t>
  </si>
  <si>
    <t xml:space="preserve">SPF Revenue Funding </t>
  </si>
  <si>
    <t>Total 
SPF Funding</t>
  </si>
  <si>
    <t>Total Project Costs</t>
  </si>
  <si>
    <t>Total SPF requested</t>
  </si>
  <si>
    <t>Total Match Funding</t>
  </si>
  <si>
    <t xml:space="preserve">Start Date </t>
  </si>
  <si>
    <t xml:space="preserve">End Date </t>
  </si>
  <si>
    <t>Total SPF Funding</t>
  </si>
  <si>
    <t>SPF Interventions</t>
  </si>
  <si>
    <t>Outputs</t>
  </si>
  <si>
    <t>Outcomes</t>
  </si>
  <si>
    <t>Delivery Plan and Milestones</t>
  </si>
  <si>
    <t>Project Name</t>
  </si>
  <si>
    <r>
      <rPr>
        <b/>
        <sz val="12"/>
        <color rgb="FF000000"/>
        <rFont val="Segoe UI"/>
        <family val="2"/>
      </rPr>
      <t>You are required to provide a project plan.</t>
    </r>
    <r>
      <rPr>
        <sz val="12"/>
        <color rgb="FF000000"/>
        <rFont val="Segoe UI"/>
        <family val="2"/>
      </rPr>
      <t xml:space="preserve"> You can use this example template provided below (you may insert additional rows / columns or change the heading timelines) </t>
    </r>
    <r>
      <rPr>
        <b/>
        <sz val="12"/>
        <color rgb="FF000000"/>
        <rFont val="Segoe UI"/>
        <family val="2"/>
      </rPr>
      <t>OR</t>
    </r>
    <r>
      <rPr>
        <sz val="12"/>
        <color rgb="FF000000"/>
        <rFont val="Segoe UI"/>
        <family val="2"/>
      </rPr>
      <t xml:space="preserve"> you may insert your own Gantt chart/plan into the '</t>
    </r>
    <r>
      <rPr>
        <b/>
        <sz val="11"/>
        <rFont val="Segoe UI"/>
        <family val="2"/>
      </rPr>
      <t>Additional Sheet</t>
    </r>
    <r>
      <rPr>
        <sz val="12"/>
        <color rgb="FF000000"/>
        <rFont val="Segoe UI"/>
        <family val="2"/>
      </rPr>
      <t xml:space="preserve">' tab. Your plan </t>
    </r>
    <r>
      <rPr>
        <b/>
        <sz val="12"/>
        <color rgb="FF000000"/>
        <rFont val="Segoe UI"/>
        <family val="2"/>
      </rPr>
      <t>must</t>
    </r>
    <r>
      <rPr>
        <sz val="12"/>
        <color rgb="FF000000"/>
        <rFont val="Segoe UI"/>
        <family val="2"/>
      </rPr>
      <t xml:space="preserve"> be broken down in activity milestones or work packages that reflect the key delivery phases of your project. Activities should be allocated an owner - including where activities are being led by project partners. Where you currently have any capacity or resource gaps, please explain what these are in your applicaton and state your plans on how you will address these.  Your plan must cover the project lifecycle - please set out key procurement activities, include adequate time to review the progress and risk throughout, and allow sufficient time to monitor &amp; evaluate the impact of your project. 
</t>
    </r>
    <r>
      <rPr>
        <b/>
        <sz val="12"/>
        <color rgb="FF000000"/>
        <rFont val="Segoe UI"/>
        <family val="2"/>
      </rPr>
      <t xml:space="preserve">We expect all funding provided from the Fund to be spent by 31 December 2024.  </t>
    </r>
    <r>
      <rPr>
        <b/>
        <sz val="12"/>
        <color rgb="FF7030A0"/>
        <rFont val="Segoe UI"/>
        <family val="2"/>
      </rPr>
      <t>PLEASE TYPE OVER THE EXAMPLE TEXT SHOWN BELOW</t>
    </r>
  </si>
  <si>
    <t xml:space="preserve">Project </t>
  </si>
  <si>
    <t xml:space="preserve">Financial Year 1 (2022 /2023) </t>
  </si>
  <si>
    <t xml:space="preserve">Financial Year 2 (2023 /2024) </t>
  </si>
  <si>
    <t xml:space="preserve">Financial Year 3 (2024 /2025) </t>
  </si>
  <si>
    <t>Task ID</t>
  </si>
  <si>
    <t xml:space="preserve">Owner </t>
  </si>
  <si>
    <t>A</t>
  </si>
  <si>
    <t>M</t>
  </si>
  <si>
    <t>J</t>
  </si>
  <si>
    <t>S</t>
  </si>
  <si>
    <t>O</t>
  </si>
  <si>
    <t>N</t>
  </si>
  <si>
    <t>D</t>
  </si>
  <si>
    <t>F</t>
  </si>
  <si>
    <r>
      <t>Milestone or Work Package 1:</t>
    </r>
    <r>
      <rPr>
        <b/>
        <sz val="12"/>
        <color theme="3"/>
        <rFont val="Segoe UI"/>
        <family val="2"/>
      </rPr>
      <t xml:space="preserve"> Inception kick-off and Procurement One</t>
    </r>
  </si>
  <si>
    <t>Planning approval - submission and outcome (example)</t>
  </si>
  <si>
    <t>Organisation A</t>
  </si>
  <si>
    <t xml:space="preserve">Procurement 1 - Construction works (example) </t>
  </si>
  <si>
    <t xml:space="preserve">Enabling works commence (example) </t>
  </si>
  <si>
    <t>Organisation B</t>
  </si>
  <si>
    <t>Milestone or Work Package 2</t>
  </si>
  <si>
    <t>Advertise and recruit project delivery staff</t>
  </si>
  <si>
    <t>Procure training packages for project participants</t>
  </si>
  <si>
    <t>Organisation C</t>
  </si>
  <si>
    <t>Commence project marketing &amp; engagement activities</t>
  </si>
  <si>
    <t>Milestone or Work Package 3</t>
  </si>
  <si>
    <t>Milestone or Work Package 4</t>
  </si>
  <si>
    <t>Milestone or Work Package 5</t>
  </si>
  <si>
    <t>Milestone or Work Package 6</t>
  </si>
  <si>
    <r>
      <t xml:space="preserve">Project Completion Date </t>
    </r>
    <r>
      <rPr>
        <b/>
        <sz val="11"/>
        <color theme="5" tint="-0.249977111117893"/>
        <rFont val="Segoe UI"/>
        <family val="2"/>
      </rPr>
      <t xml:space="preserve">(PLEASE INSERT ROWS ABOVE THIS LINE) </t>
    </r>
  </si>
  <si>
    <t>Please refer to the UK Shared Prosperity Fund Interventions, Objectives, Outcomes and Outputs – Wales, for further information and guidance.
Please select the intervention(s) you will deliver against using the drop down options from the Intervention description column below.</t>
  </si>
  <si>
    <t>Intervention No</t>
  </si>
  <si>
    <r>
      <t xml:space="preserve">Intervention Description
</t>
    </r>
    <r>
      <rPr>
        <i/>
        <sz val="12"/>
        <color theme="1"/>
        <rFont val="Segoe UI"/>
        <family val="2"/>
      </rPr>
      <t>(e.g. W1: Funding for improvement to town centres and high streets)</t>
    </r>
  </si>
  <si>
    <t>Investment Priority</t>
  </si>
  <si>
    <t>SPF Outputs</t>
  </si>
  <si>
    <t>Please refer to the UK Shared Prosperity Fund Interventions, Objectives, Outcomes and Outputs – Wales, for further information and guidance.  
Please select the intervention and specify the output and outcome that the project will achieve.  Please then state a target number against each output and outcome selected.  For multi LA applications please specify a target number for each local authority area.</t>
  </si>
  <si>
    <t>Output targets</t>
  </si>
  <si>
    <t>SPF Intervention</t>
  </si>
  <si>
    <t>Output Indicator description</t>
  </si>
  <si>
    <t>Conwy</t>
  </si>
  <si>
    <t>Denbighshire</t>
  </si>
  <si>
    <t>Flintshire</t>
  </si>
  <si>
    <t>Gwynedd</t>
  </si>
  <si>
    <t>Isle of Anglesey</t>
  </si>
  <si>
    <t>Wrexham</t>
  </si>
  <si>
    <t>TOTAL</t>
  </si>
  <si>
    <t>Unit of Measure</t>
  </si>
  <si>
    <r>
      <t>Evidence -</t>
    </r>
    <r>
      <rPr>
        <sz val="12"/>
        <color theme="0"/>
        <rFont val="Segoe UI"/>
        <family val="2"/>
      </rPr>
      <t xml:space="preserve"> please provide details of the type of evidence you will collect in support of each of the outputs </t>
    </r>
  </si>
  <si>
    <r>
      <t xml:space="preserve">Rationale - </t>
    </r>
    <r>
      <rPr>
        <sz val="12"/>
        <color theme="0"/>
        <rFont val="Segoe UI"/>
        <family val="2"/>
      </rPr>
      <t>please explain below how these outputs have been estimated.</t>
    </r>
  </si>
  <si>
    <t xml:space="preserve">You will be responsible for collecting and submitting the evidence for each OUTPUT reached.  </t>
  </si>
  <si>
    <t>Filtered lists</t>
  </si>
  <si>
    <t>Row 13</t>
  </si>
  <si>
    <t>Row 14</t>
  </si>
  <si>
    <t>Row 15</t>
  </si>
  <si>
    <t>Row 16</t>
  </si>
  <si>
    <t>Row 17</t>
  </si>
  <si>
    <t>Row 18</t>
  </si>
  <si>
    <t>Row 19</t>
  </si>
  <si>
    <t>Row 20</t>
  </si>
  <si>
    <t>Row 21</t>
  </si>
  <si>
    <t>Row 22</t>
  </si>
  <si>
    <t>Row 23</t>
  </si>
  <si>
    <t>Row 24</t>
  </si>
  <si>
    <t>Row 25</t>
  </si>
  <si>
    <t>Row 26</t>
  </si>
  <si>
    <t>Row 27</t>
  </si>
  <si>
    <t>Row 28</t>
  </si>
  <si>
    <t>Row 29</t>
  </si>
  <si>
    <t>Row 30</t>
  </si>
  <si>
    <t>Communities &amp; Place</t>
  </si>
  <si>
    <t>Supporting Local Business</t>
  </si>
  <si>
    <t>People &amp; Skills</t>
  </si>
  <si>
    <t>Multiply</t>
  </si>
  <si>
    <t>Number of commercial buildings completed or improved</t>
  </si>
  <si>
    <t>Number of local markets created or supported</t>
  </si>
  <si>
    <t>Number of economically inactive people engaging with keyworker support services</t>
  </si>
  <si>
    <t>Number of adult numeracy courses run in a local area through Multiply</t>
  </si>
  <si>
    <t>W1 Improvements to town centres &amp; High Streets</t>
  </si>
  <si>
    <t>Amount of commercial space completed or improved</t>
  </si>
  <si>
    <t>Number of organisations receiving financial support other than grants</t>
  </si>
  <si>
    <t>Number of economically inactive people supported to engage with the benefits system</t>
  </si>
  <si>
    <t>Number of people participating in Multiply funded courses</t>
  </si>
  <si>
    <t>W2 Community &amp; neighbourhood infrastructure projects</t>
  </si>
  <si>
    <t>Number of rehabilitated premises</t>
  </si>
  <si>
    <t xml:space="preserve">Number of enterprises receiving non-financial support </t>
  </si>
  <si>
    <t>Number of socially excluded people accessing support</t>
  </si>
  <si>
    <t>Number of people achieving a qualification</t>
  </si>
  <si>
    <t>W3 Creation of and improvements to local green spaces</t>
  </si>
  <si>
    <t>Amount of rehabilitated land</t>
  </si>
  <si>
    <t>Number of enterprises receiving grants</t>
  </si>
  <si>
    <t>Number of people supported to access basic skills courses</t>
  </si>
  <si>
    <t>Number of courses developed in collaboration with employers</t>
  </si>
  <si>
    <t>W4 Enhancing existing cultural, historic &amp; heritage institutions offer</t>
  </si>
  <si>
    <t>Amount of public realm created or improved</t>
  </si>
  <si>
    <t>Number of potential entrepreneurs assisted to be enterprise ready</t>
  </si>
  <si>
    <t>Number of people accessing mental and physical health support leading to employment</t>
  </si>
  <si>
    <t>Number of people referred from partners onto upskill courses</t>
  </si>
  <si>
    <t>W5 Built &amp; landscaped environment to design out crime</t>
  </si>
  <si>
    <t>Number of low or zero carbon energy infrastructure installed</t>
  </si>
  <si>
    <t>Number of Tourism, Culture or Heritage assets created or improved</t>
  </si>
  <si>
    <t>Number of people supported to engage in job-searching</t>
  </si>
  <si>
    <t>Number of different cohorts participating in numeracy courses</t>
  </si>
  <si>
    <t>W6 Local arts, cultural, heritage &amp; creative activities</t>
  </si>
  <si>
    <t xml:space="preserve">Amount of low or zero carbon energy infrastructure completed </t>
  </si>
  <si>
    <t>Number of people receiving support to gain employment</t>
  </si>
  <si>
    <t>W7 Support for active travel enhancements</t>
  </si>
  <si>
    <t>Number of decarbonisation plans developed as a result of support</t>
  </si>
  <si>
    <t>Number of people receiving support to sustain employment</t>
  </si>
  <si>
    <t>W8  Funding for the development and promotion of wider campaigns and year-round experiences which encourage people to visit and explore the local area.</t>
  </si>
  <si>
    <t xml:space="preserve">Amount of land made wheelchair accessible/step-free </t>
  </si>
  <si>
    <t>Number of people reached</t>
  </si>
  <si>
    <t>Number of effective engagements between keyworkers and additional services</t>
  </si>
  <si>
    <t>W9 Impactful volunteering and/or social action projects</t>
  </si>
  <si>
    <t>Number of local events or activities supported</t>
  </si>
  <si>
    <t>Number of people supported to engage in life skills</t>
  </si>
  <si>
    <t>W10 Local sports facilities, tournaments, teams &amp; leagues</t>
  </si>
  <si>
    <t>Number of organisations receiving grants</t>
  </si>
  <si>
    <t>Number of people attending training sessions</t>
  </si>
  <si>
    <t>Number of people supported onto a course through provision of financial support</t>
  </si>
  <si>
    <t>W11 Capacity building &amp; infrastructure support local groups</t>
  </si>
  <si>
    <t>Number of organisations receiving non-financial support</t>
  </si>
  <si>
    <t>Number of people supported to  participate in education</t>
  </si>
  <si>
    <t>W12 Community engagement schemes, local regeneration</t>
  </si>
  <si>
    <t>Number of neighbourhood improvements undertaken</t>
  </si>
  <si>
    <t>Number of volunteering opportunities supported</t>
  </si>
  <si>
    <t>W13 Community measures to reduce the cost of living</t>
  </si>
  <si>
    <t>Number of amenities/facilities created or improved</t>
  </si>
  <si>
    <t>Number of events/participatory programmes</t>
  </si>
  <si>
    <t xml:space="preserve">Number of people taking part in work experience programmes </t>
  </si>
  <si>
    <t>W14 Relevant feasibility studies</t>
  </si>
  <si>
    <t>Number of enterprises receiving angel investment</t>
  </si>
  <si>
    <t>Number of people retraining</t>
  </si>
  <si>
    <t>W15 Investment and support for digital connectivity for local community facilities</t>
  </si>
  <si>
    <t>Amount of green or blue space created or improved</t>
  </si>
  <si>
    <t>Number of angel investors engaged</t>
  </si>
  <si>
    <t>Number of people in employment engaging with the skills system</t>
  </si>
  <si>
    <t>W16 Open markets &amp; town centre retail &amp; service sector</t>
  </si>
  <si>
    <t>Number of new or improved cycle ways or foot paths</t>
  </si>
  <si>
    <t>Number of enterprises engaged in new markets</t>
  </si>
  <si>
    <t>Number of people receiving support to gain a vocational licence</t>
  </si>
  <si>
    <t>W17 Development &amp; promotion of visitor economy</t>
  </si>
  <si>
    <t>Total length of new or improved cycle ways or foot paths</t>
  </si>
  <si>
    <t>W18 Supporting Made Smarter Adoption</t>
  </si>
  <si>
    <t>Number of trees planted</t>
  </si>
  <si>
    <t>Number of people supported to gain a qualification</t>
  </si>
  <si>
    <t>W19 Investment in research and development at the local level</t>
  </si>
  <si>
    <t>W20 R&amp;D grants supporting innovative product &amp; service development</t>
  </si>
  <si>
    <t>Number of feasibility studies developed as a result of support</t>
  </si>
  <si>
    <t>W21 Development of innovation infrastructure at the local level</t>
  </si>
  <si>
    <t>Number of properties better protected from flooding and coastal erosion</t>
  </si>
  <si>
    <t>W22 Enterprise infrastructure &amp; employment / innovation sites</t>
  </si>
  <si>
    <t>W23 Strengthening local entrepreneurial ecosystems</t>
  </si>
  <si>
    <t>Number of projects successfully completed</t>
  </si>
  <si>
    <t>W24 Training hubs, business support offers, incubators</t>
  </si>
  <si>
    <t>W25 Bid for &amp; host international business events &amp; conferences</t>
  </si>
  <si>
    <t>Number of tournaments supported</t>
  </si>
  <si>
    <t>W26 Growing the local social economy</t>
  </si>
  <si>
    <t>W27 Develop angel investor networks</t>
  </si>
  <si>
    <t>W28 Export Grants to grow overseas trading etc</t>
  </si>
  <si>
    <t>W29 Supporting decarbonisation whilst growing the local economy</t>
  </si>
  <si>
    <t>Number of households receiving support</t>
  </si>
  <si>
    <t>W30 Business support measures to drive employment growth</t>
  </si>
  <si>
    <t>Number of households supported to take up energy efficiency measures</t>
  </si>
  <si>
    <t>W31 Support relevant feasibility studies</t>
  </si>
  <si>
    <t xml:space="preserve">W32 Funding to support progression of small businesses into productive medium sized firms </t>
  </si>
  <si>
    <t>W33 Investment in resilience infrastructure and nature-based solutions</t>
  </si>
  <si>
    <t>W34 Employment support for economically inactive people</t>
  </si>
  <si>
    <t>W35 Courses including basic, life &amp; career skills</t>
  </si>
  <si>
    <t>W36 Enrichment &amp; volunteering activities</t>
  </si>
  <si>
    <t>W37 Increase levels of digital inclusion, essential digital skills</t>
  </si>
  <si>
    <t>W38 Tailored support for the employed to access courses</t>
  </si>
  <si>
    <t>W39 Local areas to fund local skills needs</t>
  </si>
  <si>
    <t>W40 Green skills courses</t>
  </si>
  <si>
    <t>W41 Retraining support - high carbon sectors</t>
  </si>
  <si>
    <t>W42 Local digital skills</t>
  </si>
  <si>
    <t>W43 Funding to support engagement and softer skills development for young people</t>
  </si>
  <si>
    <t>W44 Courses designed to increase confidence with numbers for those needing the first steps towards formal qualifications</t>
  </si>
  <si>
    <t>W45 Courses for parents wanting to increase their numeracy skills in order to help their children, and help with their own progression</t>
  </si>
  <si>
    <t>W46 Courses aimed at prisoners, those recently released from prison or on temporary licence</t>
  </si>
  <si>
    <t>W47 Courses aimed at people who can’t apply for certain jobs because of lack of numeracy skills and/or to encourage people to upskill in order to access a certain job/career</t>
  </si>
  <si>
    <t xml:space="preserve">W48 Additional relevant maths modules embedded into other vocational courses </t>
  </si>
  <si>
    <t>W49 Innovative programmes delivered together with employers – including courses designed to cover specific numeracy skills required in the workplace</t>
  </si>
  <si>
    <t>W50 New intensive and flexible courses targeted at people without Level 2 maths in Wales, leading to an equivalent qualification</t>
  </si>
  <si>
    <t>W51 Courses designed to help people use numeracy to manage their money</t>
  </si>
  <si>
    <t>W52 Courses aimed at those 19 or over that are leaving, or have just left, the care system</t>
  </si>
  <si>
    <t xml:space="preserve">W53 Activities, courses or provision developed in partnership with community organisations and other partners aimed at engaging the hardest to reach learners </t>
  </si>
  <si>
    <t>SPF Outcomes</t>
  </si>
  <si>
    <t>Please refer to the UK Shared Prosperity Fund Interventions, Objectives, Outcomes and Outputs – Wales, for further information and guidance.
Please select the intervention and specify the outcome that the project will achieve.  Please then state a target number against each outcome selected.  For multi LA applications please specify a target number for each local authority area.</t>
  </si>
  <si>
    <t>Outcome targets</t>
  </si>
  <si>
    <t xml:space="preserve">SPF Intervention </t>
  </si>
  <si>
    <t>Outcome Indicator Description</t>
  </si>
  <si>
    <r>
      <t xml:space="preserve">Evidence - </t>
    </r>
    <r>
      <rPr>
        <sz val="12"/>
        <color theme="0"/>
        <rFont val="Segoe UI"/>
        <family val="2"/>
      </rPr>
      <t xml:space="preserve">please provide details of the type of evidence you will collect in support of each outcomes. </t>
    </r>
  </si>
  <si>
    <r>
      <t xml:space="preserve">Rationale - </t>
    </r>
    <r>
      <rPr>
        <sz val="12"/>
        <color theme="0"/>
        <rFont val="Segoe UI"/>
        <family val="2"/>
      </rPr>
      <t>please explain below how each of the outcomes have been estimated.</t>
    </r>
  </si>
  <si>
    <t xml:space="preserve">You will be responsible for collecting and submitting the evidence for each OUTCOME reached.  </t>
  </si>
  <si>
    <t>Jobs created as a result of support</t>
  </si>
  <si>
    <t>Number of economically inactive individuals engaging with benefits system following support</t>
  </si>
  <si>
    <t>Number of adults achieving maths qualifications up to, and including, Level 2 equivalent</t>
  </si>
  <si>
    <t xml:space="preserve">Jobs safeguarded as a result of support </t>
  </si>
  <si>
    <t>Number of active or sustained participants in community groups as a result of support</t>
  </si>
  <si>
    <t>Number of adults participating in maths qualifications and courses up to, and including, Level 2 equivalent</t>
  </si>
  <si>
    <t>Number of new enterprises created as a result of support</t>
  </si>
  <si>
    <t>Increased footfall</t>
  </si>
  <si>
    <t>Number of people reporting increased employability through development of interpersonal skills funded by UKSPF</t>
  </si>
  <si>
    <t>Increased visitor numbers</t>
  </si>
  <si>
    <t>Number of people with basic skills following support</t>
  </si>
  <si>
    <t>Number of vacant units filled</t>
  </si>
  <si>
    <t xml:space="preserve">Number of people in supported employment </t>
  </si>
  <si>
    <t>Estimated Carbon dioxide equivalent reductions as a result of support</t>
  </si>
  <si>
    <t>Number of people engaging with mainstream healthcare services</t>
  </si>
  <si>
    <t>Improved perception of markets</t>
  </si>
  <si>
    <t>Improved perceived/experienced accessibility</t>
  </si>
  <si>
    <t>Number of people sustaining engagement with keyworker support and additional services</t>
  </si>
  <si>
    <t>Increased business sustainability</t>
  </si>
  <si>
    <t>Improved perception of facilities/amenities</t>
  </si>
  <si>
    <t xml:space="preserve">Number of people engaged in job-searching following support </t>
  </si>
  <si>
    <t>Increased number of enterprises supported</t>
  </si>
  <si>
    <t>Increased users of facilities/amenities</t>
  </si>
  <si>
    <t xml:space="preserve">Number of people in employment, including self-employment, following support </t>
  </si>
  <si>
    <t xml:space="preserve">Increase in visitor spending </t>
  </si>
  <si>
    <t xml:space="preserve">Improved perception of facility/infrastructure project </t>
  </si>
  <si>
    <t>Number of people sustaining employment for 6 months</t>
  </si>
  <si>
    <t>Increased amount of investment</t>
  </si>
  <si>
    <t>Increased use of cycleways or foot paths</t>
  </si>
  <si>
    <t>Number of people in education/training following support</t>
  </si>
  <si>
    <t>Improved perception of attractions</t>
  </si>
  <si>
    <t xml:space="preserve">Increased affordability of events/entry </t>
  </si>
  <si>
    <t>Number of people experiencing reduced structural barriers into employment and into skills provision</t>
  </si>
  <si>
    <t>Number of organisations engaged in knowledge transfer activity following support</t>
  </si>
  <si>
    <t>Improved perception of safety</t>
  </si>
  <si>
    <t>Number of people familiarised with employers expectations, including, standards of behaviour in the workplace</t>
  </si>
  <si>
    <t>Premises with improved digital connectivity as a result of support</t>
  </si>
  <si>
    <t xml:space="preserve">Neighbourhood crimes </t>
  </si>
  <si>
    <t>People gaining a qualification or completing a course following support</t>
  </si>
  <si>
    <t>Number of enterprises adopting new to the firm technologies or processes</t>
  </si>
  <si>
    <t>Improved engagement numbers</t>
  </si>
  <si>
    <t>Number of people gaining qualifications, licences and skills</t>
  </si>
  <si>
    <t>Number of new to market products</t>
  </si>
  <si>
    <t>Number of community-led arts, cultural, heritage and creative programmes as a result of support</t>
  </si>
  <si>
    <t>Number of economically active individuals engaged in mainstream skills education and training</t>
  </si>
  <si>
    <t>Increased amount of low or zero carbon energy infrastructure installed</t>
  </si>
  <si>
    <t>Improved perception of events</t>
  </si>
  <si>
    <t>People engaged in life skills support following interventions</t>
  </si>
  <si>
    <t>Increased number of web searches for a place</t>
  </si>
  <si>
    <t xml:space="preserve">Number of enterprises with improved productivity </t>
  </si>
  <si>
    <t xml:space="preserve">Number of volunteering opportunities created as a result of support </t>
  </si>
  <si>
    <t>Number of R&amp;D (Research &amp; Development) active enterprises</t>
  </si>
  <si>
    <t>The number of projects arising from funded feasibility studies</t>
  </si>
  <si>
    <t>Increased number of innovation active SMEs (Small and medium-sized enterprises)</t>
  </si>
  <si>
    <t xml:space="preserve">Number of enterprises adopting new or improved products or services </t>
  </si>
  <si>
    <t>Increased number of properties better protected from flooding and coastal erosion</t>
  </si>
  <si>
    <t xml:space="preserve">Number of enterprises engaged in new markets </t>
  </si>
  <si>
    <t xml:space="preserve">Increased take up of energy efficiency measures </t>
  </si>
  <si>
    <t>Number of early stage enterprises which increase their revenue following support</t>
  </si>
  <si>
    <t>Number of enterprises increasing their export capability</t>
  </si>
  <si>
    <t>Funding Profile &amp; Confirmation of Match Funding</t>
  </si>
  <si>
    <r>
      <t xml:space="preserve">Please provide a funding profile showing the value of funding to be drawndown from each funding source to complete this project.  Insert additional rows if required.  
This funding profile should correspond with the expenditure profile.    </t>
    </r>
    <r>
      <rPr>
        <b/>
        <sz val="12"/>
        <color rgb="FF7030A0"/>
        <rFont val="Segoe UI"/>
        <family val="2"/>
      </rPr>
      <t>PLEASE TYPE OVER THE EXAMPLE TEXT SHOWN BELOW</t>
    </r>
    <r>
      <rPr>
        <b/>
        <sz val="12"/>
        <color theme="1"/>
        <rFont val="Segoe UI"/>
        <family val="2"/>
      </rPr>
      <t>.</t>
    </r>
  </si>
  <si>
    <t>Funding Source</t>
  </si>
  <si>
    <t xml:space="preserve">Source Name </t>
  </si>
  <si>
    <t>Type of Match: Grant, private funds, finance arrangement (cash only, no in-kind contributions)</t>
  </si>
  <si>
    <t>Status of match, secured or unsecured, awaiting decision</t>
  </si>
  <si>
    <t>If unsecured, what are the timescales for securing, if not successful, how will this impact on the project?</t>
  </si>
  <si>
    <t>Funder Confirmation Letter Attached?</t>
  </si>
  <si>
    <t>2022-23</t>
  </si>
  <si>
    <t>2023-24</t>
  </si>
  <si>
    <t>2024-25</t>
  </si>
  <si>
    <t>Total</t>
  </si>
  <si>
    <t>Additonal Notes- e.g. If the expected match funding is not approved what other resources have you identified to fund the project?</t>
  </si>
  <si>
    <t>UKSPF Grant</t>
  </si>
  <si>
    <t>UK SPF</t>
  </si>
  <si>
    <t>Grant</t>
  </si>
  <si>
    <t>Awaiting Decision</t>
  </si>
  <si>
    <t>n/a</t>
  </si>
  <si>
    <t>Other UK Govt. funding</t>
  </si>
  <si>
    <t>WG Funding Sought</t>
  </si>
  <si>
    <t>Local Authority Contribution</t>
  </si>
  <si>
    <t xml:space="preserve">Third Party Funder </t>
  </si>
  <si>
    <t>Beneficiary contributions</t>
  </si>
  <si>
    <t>Project income/revenue generation</t>
  </si>
  <si>
    <t>Insert additional rows, if required, above this line.</t>
  </si>
  <si>
    <t xml:space="preserve">Totals: </t>
  </si>
  <si>
    <t xml:space="preserve">SPF Grant Profile </t>
  </si>
  <si>
    <t xml:space="preserve"> Total Match Profile </t>
  </si>
  <si>
    <t>Expenditure Profile</t>
  </si>
  <si>
    <r>
      <rPr>
        <b/>
        <sz val="12"/>
        <color rgb="FF000000"/>
        <rFont val="Segoe UI"/>
        <family val="2"/>
      </rPr>
      <t xml:space="preserve">Complete the table below to set out your project costs and overall budget - Columns (A) to (C). </t>
    </r>
    <r>
      <rPr>
        <sz val="12"/>
        <color rgb="FF000000"/>
        <rFont val="Segoe UI"/>
        <family val="2"/>
      </rPr>
      <t xml:space="preserve"> Enter the amount of SPF grant you are requesting towards each cost in Column (G). Any remaining balance not funded by the grant will be considered match in Column (I).  Please then provide an expenditure profile in Columns (L) to (N) covering each year for project completion. </t>
    </r>
    <r>
      <rPr>
        <b/>
        <sz val="12"/>
        <color rgb="FF000000"/>
        <rFont val="Segoe UI"/>
        <family val="2"/>
      </rPr>
      <t xml:space="preserve"> We expect all funding provided from the Fund to be spent by 31 December 2024. </t>
    </r>
    <r>
      <rPr>
        <sz val="12"/>
        <color rgb="FF000000"/>
        <rFont val="Segoe UI"/>
        <family val="2"/>
      </rPr>
      <t xml:space="preserve">If you are VAT registered and can recover the cost of VAT, the grant we will award you will exclude VAT. However, if your budget includes specific cost items that include unrecoverable VAT, you may include this within your grant budget for our consideration.  You </t>
    </r>
    <r>
      <rPr>
        <b/>
        <sz val="12"/>
        <color rgb="FF000000"/>
        <rFont val="Segoe UI"/>
        <family val="2"/>
      </rPr>
      <t>must</t>
    </r>
    <r>
      <rPr>
        <sz val="12"/>
        <color rgb="FF000000"/>
        <rFont val="Segoe UI"/>
        <family val="2"/>
      </rPr>
      <t xml:space="preserve"> declare this within your application</t>
    </r>
    <r>
      <rPr>
        <b/>
        <sz val="12"/>
        <color rgb="FF000000"/>
        <rFont val="Segoe UI"/>
        <family val="2"/>
      </rPr>
      <t xml:space="preserve"> </t>
    </r>
    <r>
      <rPr>
        <sz val="12"/>
        <color rgb="FF000000"/>
        <rFont val="Segoe UI"/>
        <family val="2"/>
      </rPr>
      <t xml:space="preserve">and also highlight this in the supporting comments field, Column (P). 
</t>
    </r>
    <r>
      <rPr>
        <b/>
        <i/>
        <sz val="12"/>
        <color rgb="FF000000"/>
        <rFont val="Segoe UI"/>
        <family val="2"/>
      </rPr>
      <t xml:space="preserve">
NB: ONLY EXPENDITURE STATED HERE WILL BE ELIGIBLE TO CLAIM</t>
    </r>
  </si>
  <si>
    <t>(A)</t>
  </si>
  <si>
    <t>(B)</t>
  </si>
  <si>
    <t>(C)</t>
  </si>
  <si>
    <t>(D)</t>
  </si>
  <si>
    <t>(E)</t>
  </si>
  <si>
    <t>(F)</t>
  </si>
  <si>
    <t>(G)</t>
  </si>
  <si>
    <t>(H</t>
  </si>
  <si>
    <t>(I)</t>
  </si>
  <si>
    <t>(J)</t>
  </si>
  <si>
    <t>(K)</t>
  </si>
  <si>
    <t>(L)</t>
  </si>
  <si>
    <t>(M)</t>
  </si>
  <si>
    <t>(N)</t>
  </si>
  <si>
    <t>(O)</t>
  </si>
  <si>
    <t>(P)</t>
  </si>
  <si>
    <t xml:space="preserve">Line </t>
  </si>
  <si>
    <t>Select Intervention No.</t>
  </si>
  <si>
    <r>
      <t xml:space="preserve">Cost Heading
</t>
    </r>
    <r>
      <rPr>
        <sz val="12"/>
        <color theme="0"/>
        <rFont val="Segoe UI"/>
        <family val="2"/>
      </rPr>
      <t>(Please select from the drop down options.  The categories are listed in column T.)</t>
    </r>
  </si>
  <si>
    <t xml:space="preserve">Enter Cost Description </t>
  </si>
  <si>
    <t>Total Costs</t>
  </si>
  <si>
    <t>% of Total Project</t>
  </si>
  <si>
    <t>Quantity</t>
  </si>
  <si>
    <t xml:space="preserve">Unit Cost </t>
  </si>
  <si>
    <t>Enter SPF Grant Contribution towards this cost</t>
  </si>
  <si>
    <t>% of SPF Contribution towards this cost</t>
  </si>
  <si>
    <t xml:space="preserve">Match Contribution </t>
  </si>
  <si>
    <t>Match % towards cost</t>
  </si>
  <si>
    <t>Irrecoverable VAT</t>
  </si>
  <si>
    <t xml:space="preserve">TOTALS </t>
  </si>
  <si>
    <t xml:space="preserve">Supporting comments or details of any assumptions relating to costs. </t>
  </si>
  <si>
    <t>Cost Headings</t>
  </si>
  <si>
    <t>Construction costs - contractor fees</t>
  </si>
  <si>
    <t>Construction costs - materials</t>
  </si>
  <si>
    <t>Consultancy costs</t>
  </si>
  <si>
    <t>Evaluation costs</t>
  </si>
  <si>
    <t>Fixtures, fittings and equipment</t>
  </si>
  <si>
    <t>Grants to third parties and end beneficiaries</t>
  </si>
  <si>
    <t>Legal and professional fees</t>
  </si>
  <si>
    <t>Marketing and publicity costs</t>
  </si>
  <si>
    <t>Overheads - Accommodation</t>
  </si>
  <si>
    <t>Project delivery staff costs</t>
  </si>
  <si>
    <t>Project management and administration</t>
  </si>
  <si>
    <t>Support costs eg childcare, travel &amp; subsistence</t>
  </si>
  <si>
    <t>Training costs</t>
  </si>
  <si>
    <t>Volunteer costs</t>
  </si>
  <si>
    <t>Other</t>
  </si>
  <si>
    <t xml:space="preserve">(Please insert additional rows above this line if necessary)                  </t>
  </si>
  <si>
    <t xml:space="preserve">Totals </t>
  </si>
  <si>
    <t>Summary Line</t>
  </si>
  <si>
    <t xml:space="preserve">Budget Summary Table </t>
  </si>
  <si>
    <t xml:space="preserve">Value £ </t>
  </si>
  <si>
    <t>%</t>
  </si>
  <si>
    <t>S1</t>
  </si>
  <si>
    <t xml:space="preserve">SPF GRANT CONTRIBUTION </t>
  </si>
  <si>
    <t>S2</t>
  </si>
  <si>
    <t>MATCH-FUNDING CONTRIBUTION</t>
  </si>
  <si>
    <t>S3</t>
  </si>
  <si>
    <t xml:space="preserve">TOTAL PROJECT COSTS </t>
  </si>
  <si>
    <t>The tables below should be completed to set out your UKSPF request based on the local authority area in which you will be delivering your project.  For multi local authority applications please complete the relevant table for each local authority area.  
Please select the intervention(s) you will deliver against using the drop down options from the Intervention column below (column B).</t>
  </si>
  <si>
    <t>2022/23</t>
  </si>
  <si>
    <t>2023/24</t>
  </si>
  <si>
    <t>2024/25</t>
  </si>
  <si>
    <t>2022-2025</t>
  </si>
  <si>
    <t>Intervention</t>
  </si>
  <si>
    <t>Capital</t>
  </si>
  <si>
    <t>Revenue</t>
  </si>
  <si>
    <t>Procurement Plan</t>
  </si>
  <si>
    <t xml:space="preserve">Please provide a copy of your procurment strategy, or confirm that you will follow the minimum requirements required. </t>
  </si>
  <si>
    <t>Description of works, supplies or services  provided under the contract</t>
  </si>
  <si>
    <t>Anticipated value of works, supplies or services which will be provided to the project under the contract (£)</t>
  </si>
  <si>
    <t>Organisation undertaking procurement</t>
  </si>
  <si>
    <t xml:space="preserve">Has contract already been procured? If so provide contract award date </t>
  </si>
  <si>
    <t>How was the procurement excercise carried out? E.g. 3 quotes, full tender exercise, Sell 2 Wales portal</t>
  </si>
  <si>
    <t xml:space="preserve">If yes, does your organisation hold all of the relevant procurement documents? </t>
  </si>
  <si>
    <t>If not, anticipated date of contract award</t>
  </si>
  <si>
    <t>Risk Register</t>
  </si>
  <si>
    <r>
      <rPr>
        <b/>
        <sz val="12"/>
        <color rgb="FF000000"/>
        <rFont val="Segoe UI"/>
        <family val="2"/>
      </rPr>
      <t xml:space="preserve">Please provide a risk register covering key risks including how these will be monitored and managed.
</t>
    </r>
    <r>
      <rPr>
        <sz val="12"/>
        <color rgb="FF000000"/>
        <rFont val="Segoe UI"/>
        <family val="2"/>
      </rPr>
      <t xml:space="preserve">You should consider risks and issues of the following types: Operational, Commercial, Technical, Personnel, Health and Safety, Regulatory, Financial, etc.
</t>
    </r>
    <r>
      <rPr>
        <b/>
        <sz val="12"/>
        <color rgb="FF000000"/>
        <rFont val="Segoe UI"/>
        <family val="2"/>
      </rPr>
      <t>Please include your threats, alongside any opportunities. Please refer to the Risk Matrix below for a measure of likelihood and severity/impact.   Please add rows as needed.</t>
    </r>
  </si>
  <si>
    <t>Risk number</t>
  </si>
  <si>
    <t xml:space="preserve">Risk category </t>
  </si>
  <si>
    <t xml:space="preserve">Threat /  Opportunity </t>
  </si>
  <si>
    <t xml:space="preserve">Risk / Opportunity Title </t>
  </si>
  <si>
    <r>
      <t xml:space="preserve">Detailed Description
</t>
    </r>
    <r>
      <rPr>
        <sz val="12"/>
        <color theme="0"/>
        <rFont val="Segoe UI"/>
        <family val="2"/>
      </rPr>
      <t xml:space="preserve">(There is a risk/opportunity that…….) </t>
    </r>
  </si>
  <si>
    <r>
      <t xml:space="preserve">Risk / Opportunity Cause 
</t>
    </r>
    <r>
      <rPr>
        <sz val="12"/>
        <color theme="0"/>
        <rFont val="Segoe UI"/>
        <family val="2"/>
      </rPr>
      <t>(The risk is caused by….)</t>
    </r>
  </si>
  <si>
    <r>
      <t xml:space="preserve">Consequence of risk / opportunity
</t>
    </r>
    <r>
      <rPr>
        <sz val="12"/>
        <color theme="0"/>
        <rFont val="Segoe UI"/>
        <family val="2"/>
      </rPr>
      <t>(The impact of the threat will be….)</t>
    </r>
  </si>
  <si>
    <t xml:space="preserve">Likelihood </t>
  </si>
  <si>
    <t>Impact</t>
  </si>
  <si>
    <t>Risk Assessment Rating</t>
  </si>
  <si>
    <t>Mitigation Strategy and actions</t>
  </si>
  <si>
    <t>When the mitigation action has been / will be implemented</t>
  </si>
  <si>
    <t>Post Mitigation Likelihood</t>
  </si>
  <si>
    <t>Post Mitigation Impact</t>
  </si>
  <si>
    <t xml:space="preserve">Post Mitigation Risk Assessment Rating </t>
  </si>
  <si>
    <t xml:space="preserve">Example </t>
  </si>
  <si>
    <t>e.g. Commercial / Technical / Operational etc</t>
  </si>
  <si>
    <t xml:space="preserve">Threat or Opportunity </t>
  </si>
  <si>
    <t>e.g. Cannot recruit staff</t>
  </si>
  <si>
    <t>e.g. There is a risk that there will be delays in project commencement</t>
  </si>
  <si>
    <t xml:space="preserve">e.g. The risk is caused by capacity constraints </t>
  </si>
  <si>
    <t>e.g. The project would not be able to start on time.</t>
  </si>
  <si>
    <t>1 - 5</t>
  </si>
  <si>
    <t>1 - 25</t>
  </si>
  <si>
    <t>1) Additional time has been built into the schedule
2) Look to use agency staff</t>
  </si>
  <si>
    <t>1) June 23</t>
  </si>
  <si>
    <t>Additional Sheet</t>
  </si>
  <si>
    <t>You may use this sheet to insert your own Gantt chart/delivery plan.</t>
  </si>
  <si>
    <t>Intervention number</t>
  </si>
  <si>
    <t>Priority</t>
  </si>
  <si>
    <t xml:space="preserve">W1 </t>
  </si>
  <si>
    <t xml:space="preserve">W2 </t>
  </si>
  <si>
    <t xml:space="preserve">W3 </t>
  </si>
  <si>
    <t xml:space="preserve">W4 </t>
  </si>
  <si>
    <t xml:space="preserve">W5 </t>
  </si>
  <si>
    <t xml:space="preserve">W6 </t>
  </si>
  <si>
    <t xml:space="preserve">W7 </t>
  </si>
  <si>
    <t xml:space="preserve">W8 </t>
  </si>
  <si>
    <t xml:space="preserve">W9 </t>
  </si>
  <si>
    <t>W10</t>
  </si>
  <si>
    <t>W11</t>
  </si>
  <si>
    <t>W12</t>
  </si>
  <si>
    <t>W13</t>
  </si>
  <si>
    <t>W14</t>
  </si>
  <si>
    <t>W15</t>
  </si>
  <si>
    <t>W16</t>
  </si>
  <si>
    <t>W17</t>
  </si>
  <si>
    <t>W18</t>
  </si>
  <si>
    <t>W19</t>
  </si>
  <si>
    <t>W20</t>
  </si>
  <si>
    <t>W21</t>
  </si>
  <si>
    <t>W22</t>
  </si>
  <si>
    <t>W23</t>
  </si>
  <si>
    <t>W24</t>
  </si>
  <si>
    <t>W25</t>
  </si>
  <si>
    <t>W26</t>
  </si>
  <si>
    <t>W27</t>
  </si>
  <si>
    <t>W28</t>
  </si>
  <si>
    <t>W29</t>
  </si>
  <si>
    <t>W30</t>
  </si>
  <si>
    <t>W31</t>
  </si>
  <si>
    <t>W32</t>
  </si>
  <si>
    <t>W33</t>
  </si>
  <si>
    <t>W34</t>
  </si>
  <si>
    <t>W35</t>
  </si>
  <si>
    <t>W36</t>
  </si>
  <si>
    <t>W37</t>
  </si>
  <si>
    <t>W38</t>
  </si>
  <si>
    <t>W39</t>
  </si>
  <si>
    <t>W40</t>
  </si>
  <si>
    <t>W41</t>
  </si>
  <si>
    <t>W42</t>
  </si>
  <si>
    <t>W43</t>
  </si>
  <si>
    <t>W44</t>
  </si>
  <si>
    <t>W45</t>
  </si>
  <si>
    <t>W46</t>
  </si>
  <si>
    <t>W47</t>
  </si>
  <si>
    <t>W48</t>
  </si>
  <si>
    <t>W49</t>
  </si>
  <si>
    <t>W50</t>
  </si>
  <si>
    <t>W51</t>
  </si>
  <si>
    <t>W52</t>
  </si>
  <si>
    <t>W53</t>
  </si>
  <si>
    <t>Square metres (M2)</t>
  </si>
  <si>
    <t>Tonnes of CO2e</t>
  </si>
  <si>
    <t>Number of people</t>
  </si>
  <si>
    <t xml:space="preserve">Number of people </t>
  </si>
  <si>
    <t>KM</t>
  </si>
  <si>
    <t>Number of cycle ways or foot paths</t>
  </si>
  <si>
    <t>Number of premises</t>
  </si>
  <si>
    <t>Number of users</t>
  </si>
  <si>
    <t>Affordability in £</t>
  </si>
  <si>
    <t>Number of amenities or facilities</t>
  </si>
  <si>
    <t>Number of studies</t>
  </si>
  <si>
    <t>Number of web searches</t>
  </si>
  <si>
    <t>Number of households</t>
  </si>
  <si>
    <t>Number of cyclists or pedestrians</t>
  </si>
  <si>
    <t>Number of events/activities</t>
  </si>
  <si>
    <t>Number of Full time equivalent (FTE)</t>
  </si>
  <si>
    <t>Number of improvements</t>
  </si>
  <si>
    <t>Number of full time equivalent (FTE)</t>
  </si>
  <si>
    <t>Number of organisations</t>
  </si>
  <si>
    <t>Number of programmes</t>
  </si>
  <si>
    <t>Number of crimes reported</t>
  </si>
  <si>
    <r>
      <t>Number of volunteering opportunities created as a result of</t>
    </r>
    <r>
      <rPr>
        <sz val="11"/>
        <rFont val="Calibri"/>
        <family val="2"/>
        <scheme val="minor"/>
      </rPr>
      <t xml:space="preserve"> support </t>
    </r>
  </si>
  <si>
    <t>Number of volunteering roles created</t>
  </si>
  <si>
    <t>Number of projects</t>
  </si>
  <si>
    <t>Number of adults</t>
  </si>
  <si>
    <t>Number of assets</t>
  </si>
  <si>
    <t>Number of tournaments</t>
  </si>
  <si>
    <t>Number of trees</t>
  </si>
  <si>
    <t>Number of courses</t>
  </si>
  <si>
    <t>Number of participants</t>
  </si>
  <si>
    <t>Number of cohorts</t>
  </si>
  <si>
    <t>Number of individuals</t>
  </si>
  <si>
    <t>Number of engagements</t>
  </si>
  <si>
    <t xml:space="preserve">Number of people with proficiency in pre-employment and interpersonal skills </t>
  </si>
  <si>
    <t>Amount of visitor spend in £</t>
  </si>
  <si>
    <t>£</t>
  </si>
  <si>
    <r>
      <t xml:space="preserve">Square metres (M2) </t>
    </r>
    <r>
      <rPr>
        <strike/>
        <sz val="11"/>
        <color rgb="FFFF0000"/>
        <rFont val="Calibri"/>
        <family val="2"/>
        <scheme val="minor"/>
      </rPr>
      <t xml:space="preserve"> </t>
    </r>
  </si>
  <si>
    <t>Number of enterprises</t>
  </si>
  <si>
    <t>Number of opportunities</t>
  </si>
  <si>
    <t xml:space="preserve">Number of enterprises receiving financial support other than grants </t>
  </si>
  <si>
    <t xml:space="preserve">Number of enterprises </t>
  </si>
  <si>
    <t>Number of units</t>
  </si>
  <si>
    <t>Number of properties</t>
  </si>
  <si>
    <t>Number of angel investors</t>
  </si>
  <si>
    <t>Number of buildings</t>
  </si>
  <si>
    <t>Number of plans</t>
  </si>
  <si>
    <t>Number of markets</t>
  </si>
  <si>
    <t>Number of new enterprises</t>
  </si>
  <si>
    <t xml:space="preserve">Number of products </t>
  </si>
  <si>
    <t>Number of Organisations</t>
  </si>
  <si>
    <t>Number of entrepreneurs</t>
  </si>
  <si>
    <t>Accommodation</t>
  </si>
  <si>
    <t>Accommodation Other</t>
  </si>
  <si>
    <t>Building repairs &amp; maintenance</t>
  </si>
  <si>
    <t>Cleaning, refuse &amp; laundry</t>
  </si>
  <si>
    <t>Furniture &amp; Equipment</t>
  </si>
  <si>
    <t>Rent &amp; Rates</t>
  </si>
  <si>
    <t>Room Hire</t>
  </si>
  <si>
    <t>Security</t>
  </si>
  <si>
    <t>Utilities</t>
  </si>
  <si>
    <t>Administration</t>
  </si>
  <si>
    <t>Administration Other</t>
  </si>
  <si>
    <t>Consumables</t>
  </si>
  <si>
    <t>Equipment Leases (margin not eligible)</t>
  </si>
  <si>
    <t>Equipment Purchase</t>
  </si>
  <si>
    <t>Telephone</t>
  </si>
  <si>
    <t>Personal protective Equipment</t>
  </si>
  <si>
    <t>Estates</t>
  </si>
  <si>
    <t>Construction Costs</t>
  </si>
  <si>
    <t>Environment Issues and Improvements</t>
  </si>
  <si>
    <t>Estate Other</t>
  </si>
  <si>
    <t>Preliminaries</t>
  </si>
  <si>
    <t>Renovation</t>
  </si>
  <si>
    <t>Site Works</t>
  </si>
  <si>
    <t>Grants</t>
  </si>
  <si>
    <t>Grants awarded</t>
  </si>
  <si>
    <t>HR</t>
  </si>
  <si>
    <t>Recruitment</t>
  </si>
  <si>
    <t>Training</t>
  </si>
  <si>
    <t>Training Courses</t>
  </si>
  <si>
    <t>Training Materials</t>
  </si>
  <si>
    <t>Redundancy, Sickness &amp; Maternity</t>
  </si>
  <si>
    <t>ICT</t>
  </si>
  <si>
    <t>ICT Consumables</t>
  </si>
  <si>
    <t>Hardware Purchase</t>
  </si>
  <si>
    <t>ICT Hardware and Licence Rental</t>
  </si>
  <si>
    <t>ICT Software Development</t>
  </si>
  <si>
    <t>Software Purchase</t>
  </si>
  <si>
    <t>Support</t>
  </si>
  <si>
    <t>Website Administration</t>
  </si>
  <si>
    <t>Website Costs</t>
  </si>
  <si>
    <t>Legal &amp; Professional</t>
  </si>
  <si>
    <t>Accountancy &amp; Audit</t>
  </si>
  <si>
    <t>Bank &amp; Payroll Charges</t>
  </si>
  <si>
    <t>Consultancy Fees</t>
  </si>
  <si>
    <t>Evaluation, Development &amp; Monitoring</t>
  </si>
  <si>
    <t>Legal &amp; Professional Fees</t>
  </si>
  <si>
    <t>Marketing &amp; Promotion</t>
  </si>
  <si>
    <t>Advertising &amp; Promotion</t>
  </si>
  <si>
    <t>Events &amp; Awards</t>
  </si>
  <si>
    <t>Exhibitions &amp; Conferences</t>
  </si>
  <si>
    <t>Printing Production &amp; Reprographics</t>
  </si>
  <si>
    <t>Translations &amp; Proof Reading</t>
  </si>
  <si>
    <t>Overheads</t>
  </si>
  <si>
    <t xml:space="preserve">Procurement </t>
  </si>
  <si>
    <t xml:space="preserve">Procured activity </t>
  </si>
  <si>
    <t>Training Costs</t>
  </si>
  <si>
    <t>Training Allowances</t>
  </si>
  <si>
    <t>Examination &amp; Registration Fees</t>
  </si>
  <si>
    <t>Staff</t>
  </si>
  <si>
    <t>Academics</t>
  </si>
  <si>
    <t>Advisors</t>
  </si>
  <si>
    <t>Project Delivery Staff</t>
  </si>
  <si>
    <t>Project Management Staff</t>
  </si>
  <si>
    <t>Volunteers</t>
  </si>
  <si>
    <t>Travel &amp; Transport (used for project staff expense claims)</t>
  </si>
  <si>
    <t>Travel &amp; Subsistence</t>
  </si>
  <si>
    <t>Hospitality</t>
  </si>
  <si>
    <t>Vehicle Lease (margin not eligible)</t>
  </si>
  <si>
    <t>Vehicle Running Costs</t>
  </si>
  <si>
    <t>Row 31</t>
  </si>
  <si>
    <t>Row 32</t>
  </si>
  <si>
    <t>Row 33</t>
  </si>
  <si>
    <t>Row 34</t>
  </si>
  <si>
    <t>Row 35</t>
  </si>
  <si>
    <t>Row 36</t>
  </si>
  <si>
    <t>Row 37</t>
  </si>
  <si>
    <t>Row 38</t>
  </si>
  <si>
    <t>Row 39</t>
  </si>
  <si>
    <t>Row 40</t>
  </si>
  <si>
    <t>Row 41</t>
  </si>
  <si>
    <t>Row 42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</si>
</sst>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8" formatCode="&quot;£&quot;#,##0.00;[Red]\-&quot;£&quot;#,##0.00"/>
    <numFmt numFmtId="44" formatCode="_-&quot;£&quot;* #,##0.00_-;\-&quot;£&quot;* #,##0.00_-;_-&quot;£&quot;* &quot;-&quot;??_-;_-@_-"/>
    <numFmt numFmtId="164" formatCode="&quot;£&quot;#,##0.00"/>
    <numFmt numFmtId="165" formatCode="[$-809]dd\ mmmm\ yyyy;@"/>
    <numFmt numFmtId="166" formatCode="_-&quot;£&quot;* #,##0_-;\-&quot;£&quot;* #,##0_-;_-&quot;£&quot;* &quot;-&quot;??_-;_-@_-"/>
    <numFmt numFmtId="167" formatCode="&quot;£&quot;#,##0.0"/>
    <numFmt numFmtId="168" formatCode="&quot;£&quot;#,##0"/>
  </numFmts>
  <fonts count="61" x14ac:knownFonts="1">
    <font>
      <sz val="11"/>
      <color theme="1"/>
      <name val="Calibri"/>
      <family val="2"/>
      <scheme val="minor"/>
    </font>
    <font>
      <sz val="12"/>
      <color theme="1"/>
      <name val="Arial"/>
      <family val="2"/>
    </font>
    <font>
      <b/>
      <sz val="12"/>
      <color theme="1"/>
      <name val="Arial"/>
      <family val="2"/>
    </font>
    <font>
      <b/>
      <sz val="12"/>
      <color theme="0"/>
      <name val="Arial"/>
      <family val="2"/>
    </font>
    <font>
      <sz val="10"/>
      <color theme="1"/>
      <name val="Arial"/>
      <family val="2"/>
    </font>
    <font>
      <sz val="12"/>
      <color theme="0"/>
      <name val="Arial"/>
      <family val="2"/>
    </font>
    <font>
      <sz val="11"/>
      <color theme="1"/>
      <name val="Calibri"/>
      <family val="2"/>
      <scheme val="minor"/>
    </font>
    <font>
      <sz val="11"/>
      <color theme="0"/>
      <name val="Calibri"/>
      <family val="2"/>
      <scheme val="minor"/>
    </font>
    <font>
      <sz val="11"/>
      <color rgb="FF000000"/>
      <name val="Calibri"/>
      <family val="2"/>
      <scheme val="minor"/>
    </font>
    <font>
      <sz val="11"/>
      <name val="Calibri"/>
      <family val="2"/>
      <scheme val="minor"/>
    </font>
    <font>
      <strike/>
      <sz val="11"/>
      <color rgb="FFFF0000"/>
      <name val="Calibri"/>
      <family val="2"/>
      <scheme val="minor"/>
    </font>
    <font>
      <sz val="12"/>
      <color rgb="FF000000"/>
      <name val="Calibri"/>
      <family val="2"/>
      <scheme val="minor"/>
    </font>
    <font>
      <b/>
      <sz val="12"/>
      <color theme="1"/>
      <name val="Calibri"/>
      <family val="2"/>
    </font>
    <font>
      <sz val="12"/>
      <color rgb="FF000000"/>
      <name val="Calibri"/>
      <family val="2"/>
    </font>
    <font>
      <sz val="12"/>
      <color theme="1"/>
      <name val="Calibri"/>
      <family val="2"/>
    </font>
    <font>
      <b/>
      <sz val="12"/>
      <color rgb="FF000000"/>
      <name val="Calibri"/>
      <family val="2"/>
    </font>
    <font>
      <sz val="8"/>
      <name val="Calibri"/>
      <family val="2"/>
      <scheme val="minor"/>
    </font>
    <font>
      <sz val="10"/>
      <color theme="1"/>
      <name val="Segoe UI"/>
      <family val="2"/>
    </font>
    <font>
      <b/>
      <sz val="12"/>
      <color theme="1"/>
      <name val="Segoe UI"/>
      <family val="2"/>
    </font>
    <font>
      <sz val="12"/>
      <name val="Segoe UI"/>
      <family val="2"/>
    </font>
    <font>
      <sz val="12"/>
      <color theme="1"/>
      <name val="Segoe UI"/>
      <family val="2"/>
    </font>
    <font>
      <b/>
      <sz val="12"/>
      <name val="Segoe UI"/>
      <family val="2"/>
    </font>
    <font>
      <b/>
      <sz val="12"/>
      <color theme="0"/>
      <name val="Segoe UI"/>
      <family val="2"/>
    </font>
    <font>
      <b/>
      <sz val="9"/>
      <color rgb="FFFF0000"/>
      <name val="Segoe UI"/>
      <family val="2"/>
    </font>
    <font>
      <b/>
      <sz val="22"/>
      <color theme="0"/>
      <name val="Segoe UI"/>
      <family val="2"/>
    </font>
    <font>
      <sz val="12"/>
      <color rgb="FF000000"/>
      <name val="Segoe UI"/>
      <family val="2"/>
    </font>
    <font>
      <b/>
      <sz val="12"/>
      <color rgb="FF000000"/>
      <name val="Segoe UI"/>
      <family val="2"/>
    </font>
    <font>
      <sz val="11"/>
      <color theme="1"/>
      <name val="Segoe UI"/>
      <family val="2"/>
    </font>
    <font>
      <b/>
      <sz val="11"/>
      <color theme="0"/>
      <name val="Segoe UI"/>
      <family val="2"/>
    </font>
    <font>
      <b/>
      <sz val="11"/>
      <color theme="1"/>
      <name val="Segoe UI"/>
      <family val="2"/>
    </font>
    <font>
      <b/>
      <sz val="12"/>
      <color rgb="FFFFFFFF"/>
      <name val="Segoe UI"/>
      <family val="2"/>
    </font>
    <font>
      <b/>
      <i/>
      <sz val="12"/>
      <color theme="1"/>
      <name val="Segoe UI"/>
      <family val="2"/>
    </font>
    <font>
      <b/>
      <sz val="22"/>
      <color theme="1"/>
      <name val="Segoe UI"/>
      <family val="2"/>
    </font>
    <font>
      <b/>
      <sz val="14"/>
      <color theme="1"/>
      <name val="Segoe UI"/>
      <family val="2"/>
    </font>
    <font>
      <b/>
      <sz val="11"/>
      <color rgb="FF0070C0"/>
      <name val="Segoe UI"/>
      <family val="2"/>
    </font>
    <font>
      <b/>
      <sz val="16"/>
      <color theme="1"/>
      <name val="Segoe UI"/>
      <family val="2"/>
    </font>
    <font>
      <b/>
      <sz val="11"/>
      <color rgb="FF002060"/>
      <name val="Segoe UI"/>
      <family val="2"/>
    </font>
    <font>
      <sz val="11"/>
      <color rgb="FFFF0000"/>
      <name val="Segoe UI"/>
      <family val="2"/>
    </font>
    <font>
      <b/>
      <sz val="12"/>
      <color rgb="FF7030A0"/>
      <name val="Segoe UI"/>
      <family val="2"/>
    </font>
    <font>
      <sz val="11"/>
      <color rgb="FF7030A0"/>
      <name val="Segoe UI"/>
      <family val="2"/>
    </font>
    <font>
      <b/>
      <sz val="11"/>
      <color theme="5" tint="-0.249977111117893"/>
      <name val="Segoe UI"/>
      <family val="2"/>
    </font>
    <font>
      <sz val="11"/>
      <color rgb="FF000000"/>
      <name val="Segoe UI"/>
      <family val="2"/>
    </font>
    <font>
      <sz val="22"/>
      <color theme="1"/>
      <name val="Segoe UI"/>
      <family val="2"/>
    </font>
    <font>
      <sz val="11"/>
      <color rgb="FF0070C0"/>
      <name val="Segoe UI"/>
      <family val="2"/>
    </font>
    <font>
      <sz val="11"/>
      <color theme="0"/>
      <name val="Segoe UI"/>
      <family val="2"/>
    </font>
    <font>
      <sz val="11"/>
      <name val="Segoe UI"/>
      <family val="2"/>
    </font>
    <font>
      <b/>
      <sz val="22"/>
      <name val="Segoe UI"/>
      <family val="2"/>
    </font>
    <font>
      <b/>
      <sz val="12"/>
      <color rgb="FF000000"/>
      <name val="Calibri"/>
      <family val="2"/>
      <scheme val="minor"/>
    </font>
    <font>
      <sz val="12"/>
      <color theme="0" tint="-0.34998626667073579"/>
      <name val="Segoe UI"/>
      <family val="2"/>
    </font>
    <font>
      <b/>
      <sz val="12"/>
      <color theme="3"/>
      <name val="Segoe UI"/>
      <family val="2"/>
    </font>
    <font>
      <sz val="8"/>
      <color theme="1"/>
      <name val="Segoe UI"/>
      <family val="2"/>
    </font>
    <font>
      <sz val="8"/>
      <color rgb="FF444444"/>
      <name val="Segoe UI"/>
      <family val="2"/>
    </font>
    <font>
      <b/>
      <i/>
      <sz val="12"/>
      <color rgb="FF000000"/>
      <name val="Segoe UI"/>
      <family val="2"/>
    </font>
    <font>
      <b/>
      <sz val="11"/>
      <color theme="1"/>
      <name val="Calibri"/>
      <family val="2"/>
      <scheme val="minor"/>
    </font>
    <font>
      <sz val="12"/>
      <color theme="0"/>
      <name val="Segoe UI"/>
      <family val="2"/>
    </font>
    <font>
      <b/>
      <sz val="12"/>
      <color rgb="FF002060"/>
      <name val="Segoe UI"/>
      <family val="2"/>
    </font>
    <font>
      <sz val="22"/>
      <color theme="0"/>
      <name val="Segoe UI"/>
      <family val="2"/>
    </font>
    <font>
      <sz val="8"/>
      <color rgb="FF000000"/>
      <name val="Segoe UI"/>
      <family val="2"/>
    </font>
    <font>
      <i/>
      <sz val="12"/>
      <color theme="1"/>
      <name val="Segoe UI"/>
      <family val="2"/>
    </font>
    <font>
      <b/>
      <sz val="11"/>
      <color rgb="FFFF0000"/>
      <name val="Segoe UI"/>
      <family val="2"/>
    </font>
    <font>
      <b/>
      <sz val="11"/>
      <name val="Segoe UI"/>
      <family val="2"/>
    </font>
  </fonts>
  <fills count="28">
    <fill>
      <patternFill patternType="none"/>
    </fill>
    <fill>
      <patternFill patternType="gray125"/>
    </fill>
    <fill>
      <patternFill patternType="solid">
        <fgColor theme="0"/>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theme="2" tint="-9.9978637043366805E-2"/>
        <bgColor indexed="64"/>
      </patternFill>
    </fill>
    <fill>
      <patternFill patternType="solid">
        <fgColor theme="8" tint="-0.499984740745262"/>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theme="5" tint="0.39997558519241921"/>
        <bgColor indexed="64"/>
      </patternFill>
    </fill>
    <fill>
      <patternFill patternType="solid">
        <fgColor theme="1"/>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3" tint="0.79998168889431442"/>
        <bgColor indexed="64"/>
      </patternFill>
    </fill>
    <fill>
      <patternFill patternType="solid">
        <fgColor rgb="FF002060"/>
        <bgColor rgb="FF000000"/>
      </patternFill>
    </fill>
    <fill>
      <patternFill patternType="solid">
        <fgColor rgb="FF002060"/>
        <bgColor indexed="64"/>
      </patternFill>
    </fill>
    <fill>
      <patternFill patternType="solid">
        <fgColor theme="4" tint="-0.499984740745262"/>
        <bgColor indexed="64"/>
      </patternFill>
    </fill>
    <fill>
      <patternFill patternType="solid">
        <fgColor theme="6" tint="0.79998168889431442"/>
        <bgColor indexed="64"/>
      </patternFill>
    </fill>
    <fill>
      <patternFill patternType="solid">
        <fgColor rgb="FF92D050"/>
        <bgColor indexed="64"/>
      </patternFill>
    </fill>
    <fill>
      <patternFill patternType="solid">
        <fgColor rgb="FF00B0F0"/>
        <bgColor indexed="64"/>
      </patternFill>
    </fill>
    <fill>
      <patternFill patternType="solid">
        <fgColor rgb="FF00B050"/>
        <bgColor indexed="64"/>
      </patternFill>
    </fill>
    <fill>
      <patternFill patternType="solid">
        <fgColor rgb="FFFFA669"/>
        <bgColor indexed="64"/>
      </patternFill>
    </fill>
    <fill>
      <patternFill patternType="solid">
        <fgColor rgb="FFFFA669"/>
        <bgColor rgb="FF000000"/>
      </patternFill>
    </fill>
    <fill>
      <patternFill patternType="solid">
        <fgColor rgb="FF00B0F0"/>
        <bgColor rgb="FF000000"/>
      </patternFill>
    </fill>
    <fill>
      <patternFill patternType="solid">
        <fgColor rgb="FF92D050"/>
        <bgColor rgb="FF000000"/>
      </patternFill>
    </fill>
    <fill>
      <patternFill patternType="solid">
        <fgColor rgb="FFFFC000"/>
        <bgColor rgb="FF000000"/>
      </patternFill>
    </fill>
    <fill>
      <patternFill patternType="solid">
        <fgColor rgb="FF00B050"/>
        <bgColor rgb="FF000000"/>
      </patternFill>
    </fill>
    <fill>
      <patternFill patternType="solid">
        <fgColor theme="5"/>
        <bgColor indexed="64"/>
      </patternFill>
    </fill>
  </fills>
  <borders count="65">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right/>
      <top/>
      <bottom style="medium">
        <color indexed="64"/>
      </bottom>
      <diagonal/>
    </border>
    <border>
      <left/>
      <right/>
      <top style="thin">
        <color indexed="64"/>
      </top>
      <bottom/>
      <diagonal/>
    </border>
    <border>
      <left/>
      <right/>
      <top style="thin">
        <color indexed="64"/>
      </top>
      <bottom style="thin">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bottom/>
      <diagonal/>
    </border>
    <border>
      <left style="thin">
        <color indexed="64"/>
      </left>
      <right style="thin">
        <color indexed="64"/>
      </right>
      <top/>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right style="thin">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medium">
        <color indexed="64"/>
      </top>
      <bottom style="thin">
        <color indexed="64"/>
      </bottom>
      <diagonal/>
    </border>
    <border>
      <left style="medium">
        <color rgb="FF002060"/>
      </left>
      <right/>
      <top style="medium">
        <color rgb="FF002060"/>
      </top>
      <bottom style="medium">
        <color rgb="FF002060"/>
      </bottom>
      <diagonal/>
    </border>
    <border>
      <left/>
      <right/>
      <top style="medium">
        <color rgb="FF002060"/>
      </top>
      <bottom style="medium">
        <color rgb="FF002060"/>
      </bottom>
      <diagonal/>
    </border>
    <border>
      <left/>
      <right style="medium">
        <color rgb="FF002060"/>
      </right>
      <top style="medium">
        <color rgb="FF002060"/>
      </top>
      <bottom style="medium">
        <color rgb="FF002060"/>
      </bottom>
      <diagonal/>
    </border>
  </borders>
  <cellStyleXfs count="4">
    <xf numFmtId="0" fontId="0" fillId="0" borderId="0"/>
    <xf numFmtId="0" fontId="4" fillId="0" borderId="0"/>
    <xf numFmtId="0" fontId="1" fillId="0" borderId="0"/>
    <xf numFmtId="9" fontId="6" fillId="0" borderId="0" applyFont="0" applyFill="0" applyBorder="0" applyAlignment="0" applyProtection="0"/>
  </cellStyleXfs>
  <cellXfs count="513">
    <xf numFmtId="0" fontId="0" fillId="0" borderId="0" xfId="0"/>
    <xf numFmtId="0" fontId="1" fillId="0" borderId="0" xfId="2"/>
    <xf numFmtId="0" fontId="2" fillId="0" borderId="0" xfId="2" applyFont="1"/>
    <xf numFmtId="0" fontId="2" fillId="0" borderId="8" xfId="2" applyFont="1" applyBorder="1"/>
    <xf numFmtId="0" fontId="2" fillId="0" borderId="7" xfId="2" applyFont="1" applyBorder="1"/>
    <xf numFmtId="0" fontId="2" fillId="0" borderId="5" xfId="2" applyFont="1" applyBorder="1"/>
    <xf numFmtId="0" fontId="2" fillId="0" borderId="9" xfId="2" applyFont="1" applyBorder="1"/>
    <xf numFmtId="0" fontId="1" fillId="7" borderId="4" xfId="2" applyFill="1" applyBorder="1"/>
    <xf numFmtId="0" fontId="1" fillId="7" borderId="6" xfId="2" applyFill="1" applyBorder="1"/>
    <xf numFmtId="0" fontId="3" fillId="6" borderId="0" xfId="2" applyFont="1" applyFill="1" applyAlignment="1">
      <alignment horizontal="left" vertical="center"/>
    </xf>
    <xf numFmtId="0" fontId="5" fillId="6" borderId="0" xfId="2" applyFont="1" applyFill="1"/>
    <xf numFmtId="0" fontId="7" fillId="16" borderId="0" xfId="0" applyFont="1" applyFill="1"/>
    <xf numFmtId="0" fontId="8" fillId="0" borderId="6" xfId="0" applyFont="1" applyBorder="1" applyAlignment="1">
      <alignment vertical="center" wrapText="1"/>
    </xf>
    <xf numFmtId="0" fontId="8" fillId="0" borderId="4" xfId="0" applyFont="1" applyBorder="1" applyAlignment="1">
      <alignment vertical="center" wrapText="1"/>
    </xf>
    <xf numFmtId="0" fontId="9" fillId="0" borderId="4" xfId="0" applyFont="1" applyBorder="1" applyAlignment="1">
      <alignment vertical="center" wrapText="1"/>
    </xf>
    <xf numFmtId="0" fontId="9" fillId="0" borderId="4" xfId="0" applyFont="1" applyBorder="1" applyAlignment="1">
      <alignment horizontal="left" vertical="center" wrapText="1"/>
    </xf>
    <xf numFmtId="0" fontId="0" fillId="0" borderId="0" xfId="0" applyAlignment="1">
      <alignment textRotation="90" wrapText="1"/>
    </xf>
    <xf numFmtId="0" fontId="20" fillId="0" borderId="0" xfId="0" applyFont="1" applyProtection="1">
      <protection locked="0"/>
    </xf>
    <xf numFmtId="0" fontId="22" fillId="15" borderId="4" xfId="0" applyFont="1" applyFill="1" applyBorder="1" applyAlignment="1">
      <alignment vertical="center" wrapText="1"/>
    </xf>
    <xf numFmtId="0" fontId="20" fillId="0" borderId="0" xfId="0" applyFont="1"/>
    <xf numFmtId="0" fontId="18" fillId="0" borderId="0" xfId="0" applyFont="1" applyAlignment="1">
      <alignment vertical="center"/>
    </xf>
    <xf numFmtId="0" fontId="18" fillId="0" borderId="0" xfId="0" applyFont="1" applyAlignment="1" applyProtection="1">
      <alignment horizontal="left" vertical="center"/>
      <protection locked="0"/>
    </xf>
    <xf numFmtId="0" fontId="19" fillId="0" borderId="0" xfId="0" applyFont="1" applyAlignment="1" applyProtection="1">
      <alignment horizontal="center" vertical="center"/>
      <protection locked="0"/>
    </xf>
    <xf numFmtId="0" fontId="20" fillId="0" borderId="0" xfId="0" applyFont="1" applyAlignment="1" applyProtection="1">
      <alignment horizontal="center" vertical="center"/>
      <protection locked="0"/>
    </xf>
    <xf numFmtId="0" fontId="17" fillId="0" borderId="0" xfId="1" applyFont="1" applyProtection="1">
      <protection locked="0"/>
    </xf>
    <xf numFmtId="0" fontId="17" fillId="2" borderId="0" xfId="1" applyFont="1" applyFill="1" applyProtection="1">
      <protection locked="0"/>
    </xf>
    <xf numFmtId="0" fontId="27" fillId="0" borderId="0" xfId="0" applyFont="1"/>
    <xf numFmtId="0" fontId="27" fillId="0" borderId="0" xfId="0" applyFont="1" applyProtection="1">
      <protection locked="0"/>
    </xf>
    <xf numFmtId="0" fontId="19" fillId="2" borderId="4" xfId="1" applyFont="1" applyFill="1" applyBorder="1" applyAlignment="1" applyProtection="1">
      <alignment horizontal="left" vertical="center" wrapText="1"/>
      <protection locked="0"/>
    </xf>
    <xf numFmtId="0" fontId="19" fillId="2" borderId="4" xfId="1" applyFont="1" applyFill="1" applyBorder="1" applyAlignment="1" applyProtection="1">
      <alignment horizontal="center" vertical="center" wrapText="1"/>
      <protection locked="0"/>
    </xf>
    <xf numFmtId="0" fontId="17" fillId="0" borderId="0" xfId="1" applyFont="1" applyAlignment="1" applyProtection="1">
      <alignment vertical="center"/>
      <protection locked="0"/>
    </xf>
    <xf numFmtId="0" fontId="17" fillId="0" borderId="0" xfId="1" applyFont="1" applyAlignment="1" applyProtection="1">
      <alignment vertical="top" wrapText="1"/>
      <protection locked="0"/>
    </xf>
    <xf numFmtId="0" fontId="17" fillId="0" borderId="0" xfId="1" applyFont="1" applyAlignment="1" applyProtection="1">
      <alignment vertical="top"/>
      <protection locked="0"/>
    </xf>
    <xf numFmtId="0" fontId="19" fillId="2" borderId="33" xfId="1" applyFont="1" applyFill="1" applyBorder="1" applyAlignment="1" applyProtection="1">
      <alignment horizontal="left" vertical="center" wrapText="1"/>
      <protection locked="0"/>
    </xf>
    <xf numFmtId="0" fontId="19" fillId="2" borderId="33" xfId="1" applyFont="1" applyFill="1" applyBorder="1" applyAlignment="1" applyProtection="1">
      <alignment horizontal="center" vertical="center" wrapText="1"/>
      <protection locked="0"/>
    </xf>
    <xf numFmtId="0" fontId="28" fillId="15" borderId="1" xfId="0" applyFont="1" applyFill="1" applyBorder="1" applyAlignment="1">
      <alignment vertical="center"/>
    </xf>
    <xf numFmtId="0" fontId="27" fillId="0" borderId="4" xfId="0" applyFont="1" applyBorder="1" applyAlignment="1" applyProtection="1">
      <alignment wrapText="1"/>
      <protection locked="0"/>
    </xf>
    <xf numFmtId="164" fontId="20" fillId="0" borderId="0" xfId="0" applyNumberFormat="1" applyFont="1"/>
    <xf numFmtId="14" fontId="20" fillId="0" borderId="0" xfId="0" applyNumberFormat="1" applyFont="1"/>
    <xf numFmtId="44" fontId="20" fillId="0" borderId="4" xfId="0" applyNumberFormat="1" applyFont="1" applyBorder="1" applyProtection="1">
      <protection locked="0"/>
    </xf>
    <xf numFmtId="164" fontId="27" fillId="0" borderId="0" xfId="0" applyNumberFormat="1" applyFont="1"/>
    <xf numFmtId="14" fontId="27" fillId="0" borderId="0" xfId="0" applyNumberFormat="1" applyFont="1"/>
    <xf numFmtId="0" fontId="32" fillId="0" borderId="8" xfId="0" applyFont="1" applyBorder="1" applyAlignment="1">
      <alignment vertical="center"/>
    </xf>
    <xf numFmtId="164" fontId="27" fillId="0" borderId="0" xfId="0" applyNumberFormat="1" applyFont="1" applyProtection="1">
      <protection locked="0"/>
    </xf>
    <xf numFmtId="14" fontId="27" fillId="0" borderId="0" xfId="0" applyNumberFormat="1" applyFont="1" applyProtection="1">
      <protection locked="0"/>
    </xf>
    <xf numFmtId="0" fontId="27" fillId="0" borderId="0" xfId="0" applyFont="1" applyAlignment="1" applyProtection="1">
      <alignment horizontal="center" vertical="center"/>
      <protection locked="0"/>
    </xf>
    <xf numFmtId="0" fontId="35" fillId="0" borderId="0" xfId="0" applyFont="1" applyAlignment="1">
      <alignment vertical="center"/>
    </xf>
    <xf numFmtId="0" fontId="28" fillId="15" borderId="24" xfId="0" applyFont="1" applyFill="1" applyBorder="1" applyAlignment="1">
      <alignment vertical="center"/>
    </xf>
    <xf numFmtId="0" fontId="29" fillId="0" borderId="0" xfId="0" applyFont="1" applyAlignment="1">
      <alignment vertical="center"/>
    </xf>
    <xf numFmtId="0" fontId="29" fillId="0" borderId="4" xfId="0" applyFont="1" applyBorder="1" applyAlignment="1">
      <alignment vertical="center"/>
    </xf>
    <xf numFmtId="0" fontId="27" fillId="0" borderId="4" xfId="0" applyFont="1" applyBorder="1" applyAlignment="1">
      <alignment vertical="center"/>
    </xf>
    <xf numFmtId="0" fontId="27" fillId="0" borderId="0" xfId="0" applyFont="1" applyAlignment="1">
      <alignment vertical="center"/>
    </xf>
    <xf numFmtId="168" fontId="27" fillId="0" borderId="0" xfId="0" applyNumberFormat="1" applyFont="1" applyAlignment="1">
      <alignment vertical="center"/>
    </xf>
    <xf numFmtId="0" fontId="29" fillId="7" borderId="4" xfId="0" applyFont="1" applyFill="1" applyBorder="1" applyAlignment="1">
      <alignment horizontal="right" vertical="center"/>
    </xf>
    <xf numFmtId="168" fontId="27" fillId="7" borderId="4" xfId="0" applyNumberFormat="1" applyFont="1" applyFill="1" applyBorder="1" applyAlignment="1">
      <alignment horizontal="center" vertical="center"/>
    </xf>
    <xf numFmtId="168" fontId="29" fillId="7" borderId="4" xfId="0" applyNumberFormat="1" applyFont="1" applyFill="1" applyBorder="1" applyAlignment="1">
      <alignment horizontal="center" vertical="center"/>
    </xf>
    <xf numFmtId="167" fontId="27" fillId="0" borderId="0" xfId="0" applyNumberFormat="1" applyFont="1" applyAlignment="1">
      <alignment vertical="center"/>
    </xf>
    <xf numFmtId="168" fontId="18" fillId="7" borderId="4" xfId="0" applyNumberFormat="1" applyFont="1" applyFill="1" applyBorder="1" applyAlignment="1">
      <alignment horizontal="center" vertical="center"/>
    </xf>
    <xf numFmtId="0" fontId="27" fillId="0" borderId="0" xfId="0" applyFont="1" applyAlignment="1">
      <alignment horizontal="center" vertical="center"/>
    </xf>
    <xf numFmtId="0" fontId="29" fillId="5" borderId="14" xfId="0" applyFont="1" applyFill="1" applyBorder="1" applyAlignment="1">
      <alignment horizontal="center" vertical="center"/>
    </xf>
    <xf numFmtId="0" fontId="29" fillId="4" borderId="14" xfId="0" applyFont="1" applyFill="1" applyBorder="1" applyAlignment="1">
      <alignment horizontal="center" vertical="center"/>
    </xf>
    <xf numFmtId="0" fontId="27" fillId="7" borderId="22" xfId="0" applyFont="1" applyFill="1" applyBorder="1" applyAlignment="1" applyProtection="1">
      <alignment vertical="center"/>
      <protection locked="0"/>
    </xf>
    <xf numFmtId="0" fontId="27" fillId="0" borderId="21" xfId="0" applyFont="1" applyBorder="1" applyAlignment="1" applyProtection="1">
      <alignment horizontal="center" vertical="center"/>
      <protection locked="0"/>
    </xf>
    <xf numFmtId="0" fontId="39" fillId="0" borderId="8" xfId="0" applyFont="1" applyBorder="1" applyAlignment="1" applyProtection="1">
      <alignment horizontal="left"/>
      <protection locked="0"/>
    </xf>
    <xf numFmtId="0" fontId="39" fillId="0" borderId="21" xfId="0" applyFont="1" applyBorder="1" applyAlignment="1" applyProtection="1">
      <alignment horizontal="center"/>
      <protection locked="0"/>
    </xf>
    <xf numFmtId="15" fontId="39" fillId="0" borderId="21" xfId="0" applyNumberFormat="1" applyFont="1" applyBorder="1" applyAlignment="1" applyProtection="1">
      <alignment horizontal="center"/>
      <protection locked="0"/>
    </xf>
    <xf numFmtId="15" fontId="39" fillId="0" borderId="20" xfId="0" applyNumberFormat="1" applyFont="1" applyBorder="1" applyAlignment="1" applyProtection="1">
      <alignment horizontal="center" vertical="center"/>
      <protection locked="0"/>
    </xf>
    <xf numFmtId="0" fontId="27" fillId="5" borderId="19" xfId="0" applyFont="1" applyFill="1" applyBorder="1" applyProtection="1">
      <protection locked="0"/>
    </xf>
    <xf numFmtId="0" fontId="27" fillId="4" borderId="8" xfId="0" applyFont="1" applyFill="1" applyBorder="1" applyProtection="1">
      <protection locked="0"/>
    </xf>
    <xf numFmtId="0" fontId="27" fillId="5" borderId="8" xfId="0" applyFont="1" applyFill="1" applyBorder="1" applyProtection="1">
      <protection locked="0"/>
    </xf>
    <xf numFmtId="0" fontId="27" fillId="9" borderId="8" xfId="0" applyFont="1" applyFill="1" applyBorder="1" applyProtection="1">
      <protection locked="0"/>
    </xf>
    <xf numFmtId="0" fontId="27" fillId="10" borderId="8" xfId="0" applyFont="1" applyFill="1" applyBorder="1" applyProtection="1">
      <protection locked="0"/>
    </xf>
    <xf numFmtId="0" fontId="27" fillId="0" borderId="20" xfId="0" applyFont="1" applyBorder="1" applyAlignment="1" applyProtection="1">
      <alignment horizontal="center" vertical="center"/>
      <protection locked="0"/>
    </xf>
    <xf numFmtId="0" fontId="39" fillId="0" borderId="12" xfId="0" applyFont="1" applyBorder="1" applyAlignment="1" applyProtection="1">
      <alignment horizontal="left"/>
      <protection locked="0"/>
    </xf>
    <xf numFmtId="15" fontId="39" fillId="0" borderId="20" xfId="0" applyNumberFormat="1" applyFont="1" applyBorder="1" applyAlignment="1" applyProtection="1">
      <alignment horizontal="center"/>
      <protection locked="0"/>
    </xf>
    <xf numFmtId="0" fontId="27" fillId="4" borderId="12" xfId="0" applyFont="1" applyFill="1" applyBorder="1" applyProtection="1">
      <protection locked="0"/>
    </xf>
    <xf numFmtId="0" fontId="27" fillId="5" borderId="12" xfId="0" applyFont="1" applyFill="1" applyBorder="1" applyProtection="1">
      <protection locked="0"/>
    </xf>
    <xf numFmtId="0" fontId="27" fillId="10" borderId="12" xfId="0" applyFont="1" applyFill="1" applyBorder="1" applyProtection="1">
      <protection locked="0"/>
    </xf>
    <xf numFmtId="0" fontId="27" fillId="0" borderId="18" xfId="0" applyFont="1" applyBorder="1" applyAlignment="1" applyProtection="1">
      <alignment horizontal="left"/>
      <protection locked="0"/>
    </xf>
    <xf numFmtId="0" fontId="27" fillId="0" borderId="21" xfId="0" applyFont="1" applyBorder="1" applyAlignment="1" applyProtection="1">
      <alignment horizontal="center"/>
      <protection locked="0"/>
    </xf>
    <xf numFmtId="15" fontId="27" fillId="0" borderId="20" xfId="0" applyNumberFormat="1" applyFont="1" applyBorder="1" applyAlignment="1" applyProtection="1">
      <alignment horizontal="center" vertical="center"/>
      <protection locked="0"/>
    </xf>
    <xf numFmtId="0" fontId="27" fillId="7" borderId="12" xfId="0" applyFont="1" applyFill="1" applyBorder="1" applyAlignment="1" applyProtection="1">
      <alignment vertical="center" wrapText="1"/>
      <protection locked="0"/>
    </xf>
    <xf numFmtId="0" fontId="27" fillId="0" borderId="12" xfId="0" applyFont="1" applyBorder="1" applyAlignment="1" applyProtection="1">
      <alignment horizontal="left"/>
      <protection locked="0"/>
    </xf>
    <xf numFmtId="0" fontId="27" fillId="0" borderId="20" xfId="0" applyFont="1" applyBorder="1" applyAlignment="1" applyProtection="1">
      <alignment horizontal="center"/>
      <protection locked="0"/>
    </xf>
    <xf numFmtId="0" fontId="27" fillId="7" borderId="12" xfId="0" applyFont="1" applyFill="1" applyBorder="1" applyAlignment="1" applyProtection="1">
      <alignment vertical="center"/>
      <protection locked="0"/>
    </xf>
    <xf numFmtId="0" fontId="27" fillId="7" borderId="19" xfId="0" applyFont="1" applyFill="1" applyBorder="1" applyProtection="1">
      <protection locked="0"/>
    </xf>
    <xf numFmtId="0" fontId="27" fillId="7" borderId="8" xfId="0" applyFont="1" applyFill="1" applyBorder="1" applyProtection="1">
      <protection locked="0"/>
    </xf>
    <xf numFmtId="0" fontId="27" fillId="7" borderId="12" xfId="0" applyFont="1" applyFill="1" applyBorder="1" applyProtection="1">
      <protection locked="0"/>
    </xf>
    <xf numFmtId="0" fontId="29" fillId="7" borderId="19" xfId="0" applyFont="1" applyFill="1" applyBorder="1" applyAlignment="1" applyProtection="1">
      <alignment vertical="center"/>
      <protection locked="0"/>
    </xf>
    <xf numFmtId="0" fontId="29" fillId="7" borderId="12" xfId="0" applyFont="1" applyFill="1" applyBorder="1" applyAlignment="1" applyProtection="1">
      <alignment vertical="center"/>
      <protection locked="0"/>
    </xf>
    <xf numFmtId="0" fontId="27" fillId="0" borderId="17" xfId="0" applyFont="1" applyBorder="1" applyAlignment="1" applyProtection="1">
      <alignment horizontal="center" vertical="center"/>
      <protection locked="0"/>
    </xf>
    <xf numFmtId="0" fontId="27" fillId="0" borderId="11" xfId="0" applyFont="1" applyBorder="1" applyAlignment="1" applyProtection="1">
      <alignment horizontal="left"/>
      <protection locked="0"/>
    </xf>
    <xf numFmtId="0" fontId="27" fillId="0" borderId="17" xfId="0" applyFont="1" applyBorder="1" applyAlignment="1" applyProtection="1">
      <alignment horizontal="center"/>
      <protection locked="0"/>
    </xf>
    <xf numFmtId="15" fontId="27" fillId="0" borderId="17" xfId="0" applyNumberFormat="1" applyFont="1" applyBorder="1" applyAlignment="1" applyProtection="1">
      <alignment horizontal="center" vertical="center"/>
      <protection locked="0"/>
    </xf>
    <xf numFmtId="0" fontId="27" fillId="5" borderId="16" xfId="0" applyFont="1" applyFill="1" applyBorder="1" applyProtection="1">
      <protection locked="0"/>
    </xf>
    <xf numFmtId="0" fontId="27" fillId="4" borderId="10" xfId="0" applyFont="1" applyFill="1" applyBorder="1" applyProtection="1">
      <protection locked="0"/>
    </xf>
    <xf numFmtId="0" fontId="27" fillId="5" borderId="15" xfId="0" applyFont="1" applyFill="1" applyBorder="1" applyProtection="1">
      <protection locked="0"/>
    </xf>
    <xf numFmtId="0" fontId="27" fillId="4" borderId="15" xfId="0" applyFont="1" applyFill="1" applyBorder="1" applyProtection="1">
      <protection locked="0"/>
    </xf>
    <xf numFmtId="15" fontId="27" fillId="0" borderId="14" xfId="0" applyNumberFormat="1" applyFont="1" applyBorder="1" applyAlignment="1" applyProtection="1">
      <alignment horizontal="center" vertical="center"/>
      <protection locked="0"/>
    </xf>
    <xf numFmtId="0" fontId="42" fillId="0" borderId="0" xfId="0" applyFont="1" applyProtection="1">
      <protection locked="0"/>
    </xf>
    <xf numFmtId="0" fontId="42" fillId="0" borderId="0" xfId="1" applyFont="1" applyProtection="1">
      <protection locked="0"/>
    </xf>
    <xf numFmtId="0" fontId="42" fillId="0" borderId="0" xfId="0" applyFont="1"/>
    <xf numFmtId="0" fontId="42" fillId="0" borderId="0" xfId="0" applyFont="1" applyAlignment="1" applyProtection="1">
      <alignment wrapText="1"/>
      <protection locked="0"/>
    </xf>
    <xf numFmtId="0" fontId="20" fillId="0" borderId="0" xfId="0" applyFont="1" applyAlignment="1" applyProtection="1">
      <alignment horizontal="center"/>
      <protection locked="0"/>
    </xf>
    <xf numFmtId="0" fontId="27" fillId="0" borderId="4" xfId="0" applyFont="1" applyBorder="1" applyAlignment="1" applyProtection="1">
      <alignment vertical="center"/>
      <protection locked="0"/>
    </xf>
    <xf numFmtId="0" fontId="39" fillId="0" borderId="4" xfId="0" applyFont="1" applyBorder="1" applyAlignment="1" applyProtection="1">
      <alignment vertical="center"/>
      <protection locked="0"/>
    </xf>
    <xf numFmtId="0" fontId="39" fillId="0" borderId="4" xfId="0" applyFont="1" applyBorder="1" applyAlignment="1" applyProtection="1">
      <alignment horizontal="center" vertical="center"/>
      <protection locked="0"/>
    </xf>
    <xf numFmtId="168" fontId="27" fillId="0" borderId="4" xfId="0" applyNumberFormat="1" applyFont="1" applyBorder="1" applyAlignment="1" applyProtection="1">
      <alignment horizontal="center" vertical="center"/>
      <protection locked="0"/>
    </xf>
    <xf numFmtId="0" fontId="37" fillId="0" borderId="4" xfId="0" applyFont="1" applyBorder="1" applyAlignment="1" applyProtection="1">
      <alignment vertical="center"/>
      <protection locked="0"/>
    </xf>
    <xf numFmtId="0" fontId="27" fillId="0" borderId="36" xfId="0" applyFont="1" applyBorder="1" applyAlignment="1" applyProtection="1">
      <alignment vertical="center"/>
      <protection locked="0"/>
    </xf>
    <xf numFmtId="0" fontId="29" fillId="17" borderId="4" xfId="0" applyFont="1" applyFill="1" applyBorder="1" applyAlignment="1">
      <alignment horizontal="right" vertical="center"/>
    </xf>
    <xf numFmtId="168" fontId="29" fillId="17" borderId="4" xfId="0" applyNumberFormat="1" applyFont="1" applyFill="1" applyBorder="1" applyAlignment="1">
      <alignment horizontal="center" vertical="center"/>
    </xf>
    <xf numFmtId="0" fontId="27" fillId="0" borderId="4" xfId="0" applyFont="1" applyBorder="1" applyAlignment="1" applyProtection="1">
      <alignment horizontal="center" wrapText="1"/>
      <protection locked="0"/>
    </xf>
    <xf numFmtId="0" fontId="27" fillId="2" borderId="4" xfId="0" applyFont="1" applyFill="1" applyBorder="1" applyAlignment="1" applyProtection="1">
      <alignment horizontal="left"/>
      <protection locked="0"/>
    </xf>
    <xf numFmtId="164" fontId="27" fillId="2" borderId="4" xfId="0" applyNumberFormat="1" applyFont="1" applyFill="1" applyBorder="1" applyAlignment="1" applyProtection="1">
      <alignment horizontal="left" vertical="center"/>
      <protection locked="0"/>
    </xf>
    <xf numFmtId="9" fontId="27" fillId="17" borderId="4" xfId="3" applyFont="1" applyFill="1" applyBorder="1" applyAlignment="1" applyProtection="1">
      <alignment horizontal="left" vertical="center"/>
      <protection locked="0"/>
    </xf>
    <xf numFmtId="1" fontId="27" fillId="2" borderId="4" xfId="3" applyNumberFormat="1" applyFont="1" applyFill="1" applyBorder="1" applyAlignment="1" applyProtection="1">
      <alignment horizontal="center" vertical="center"/>
      <protection locked="0"/>
    </xf>
    <xf numFmtId="164" fontId="27" fillId="2" borderId="4" xfId="3" applyNumberFormat="1" applyFont="1" applyFill="1" applyBorder="1" applyAlignment="1" applyProtection="1">
      <alignment horizontal="left" vertical="center"/>
      <protection locked="0"/>
    </xf>
    <xf numFmtId="164" fontId="27" fillId="4" borderId="39" xfId="3" applyNumberFormat="1" applyFont="1" applyFill="1" applyBorder="1" applyAlignment="1" applyProtection="1">
      <alignment horizontal="left" vertical="center"/>
    </xf>
    <xf numFmtId="0" fontId="27" fillId="2" borderId="4" xfId="0" applyFont="1" applyFill="1" applyBorder="1" applyProtection="1">
      <protection locked="0"/>
    </xf>
    <xf numFmtId="164" fontId="29" fillId="17" borderId="12" xfId="3" applyNumberFormat="1" applyFont="1" applyFill="1" applyBorder="1" applyAlignment="1" applyProtection="1">
      <alignment horizontal="left" vertical="center"/>
    </xf>
    <xf numFmtId="0" fontId="27" fillId="0" borderId="0" xfId="0" applyFont="1" applyAlignment="1" applyProtection="1">
      <alignment vertical="center"/>
      <protection locked="0"/>
    </xf>
    <xf numFmtId="9" fontId="27" fillId="2" borderId="4" xfId="3" applyFont="1" applyFill="1" applyBorder="1" applyAlignment="1" applyProtection="1">
      <alignment horizontal="center" vertical="center"/>
    </xf>
    <xf numFmtId="164" fontId="43" fillId="0" borderId="0" xfId="0" applyNumberFormat="1" applyFont="1" applyAlignment="1" applyProtection="1">
      <alignment horizontal="left" vertical="center"/>
      <protection locked="0"/>
    </xf>
    <xf numFmtId="0" fontId="28" fillId="15" borderId="1" xfId="0" applyFont="1" applyFill="1" applyBorder="1"/>
    <xf numFmtId="0" fontId="29" fillId="11" borderId="1" xfId="0" applyFont="1" applyFill="1" applyBorder="1" applyAlignment="1">
      <alignment vertical="center"/>
    </xf>
    <xf numFmtId="0" fontId="29" fillId="11" borderId="2" xfId="0" applyFont="1" applyFill="1" applyBorder="1" applyAlignment="1">
      <alignment horizontal="center" vertical="center"/>
    </xf>
    <xf numFmtId="0" fontId="29" fillId="11" borderId="3" xfId="0" applyFont="1" applyFill="1" applyBorder="1" applyAlignment="1">
      <alignment vertical="center"/>
    </xf>
    <xf numFmtId="0" fontId="29" fillId="12" borderId="1" xfId="0" applyFont="1" applyFill="1" applyBorder="1" applyAlignment="1">
      <alignment vertical="center"/>
    </xf>
    <xf numFmtId="0" fontId="29" fillId="12" borderId="2" xfId="0" applyFont="1" applyFill="1" applyBorder="1" applyAlignment="1">
      <alignment horizontal="center" vertical="center"/>
    </xf>
    <xf numFmtId="0" fontId="29" fillId="12" borderId="3" xfId="0" applyFont="1" applyFill="1" applyBorder="1" applyAlignment="1">
      <alignment vertical="center"/>
    </xf>
    <xf numFmtId="0" fontId="29" fillId="7" borderId="1" xfId="0" applyFont="1" applyFill="1" applyBorder="1" applyAlignment="1">
      <alignment vertical="center"/>
    </xf>
    <xf numFmtId="0" fontId="29" fillId="7" borderId="2" xfId="0" applyFont="1" applyFill="1" applyBorder="1" applyAlignment="1">
      <alignment vertical="center"/>
    </xf>
    <xf numFmtId="0" fontId="29" fillId="7" borderId="3" xfId="0" applyFont="1" applyFill="1" applyBorder="1" applyAlignment="1">
      <alignment vertical="center"/>
    </xf>
    <xf numFmtId="0" fontId="29" fillId="3" borderId="1" xfId="0" applyFont="1" applyFill="1" applyBorder="1" applyAlignment="1">
      <alignment vertical="center"/>
    </xf>
    <xf numFmtId="0" fontId="29" fillId="3" borderId="2" xfId="0" applyFont="1" applyFill="1" applyBorder="1" applyAlignment="1">
      <alignment horizontal="center" vertical="center"/>
    </xf>
    <xf numFmtId="0" fontId="29" fillId="3" borderId="3" xfId="0" applyFont="1" applyFill="1" applyBorder="1" applyAlignment="1">
      <alignment vertical="center"/>
    </xf>
    <xf numFmtId="0" fontId="29" fillId="0" borderId="6" xfId="0" applyFont="1" applyBorder="1" applyAlignment="1">
      <alignment horizontal="center"/>
    </xf>
    <xf numFmtId="0" fontId="29" fillId="7" borderId="6" xfId="0" applyFont="1" applyFill="1" applyBorder="1" applyAlignment="1">
      <alignment horizontal="center"/>
    </xf>
    <xf numFmtId="0" fontId="29" fillId="3" borderId="6" xfId="0" applyFont="1" applyFill="1" applyBorder="1" applyAlignment="1">
      <alignment horizontal="center"/>
    </xf>
    <xf numFmtId="44" fontId="27" fillId="0" borderId="4" xfId="0" applyNumberFormat="1" applyFont="1" applyBorder="1" applyProtection="1">
      <protection locked="0"/>
    </xf>
    <xf numFmtId="44" fontId="27" fillId="7" borderId="4" xfId="0" applyNumberFormat="1" applyFont="1" applyFill="1" applyBorder="1"/>
    <xf numFmtId="44" fontId="29" fillId="3" borderId="4" xfId="0" applyNumberFormat="1" applyFont="1" applyFill="1" applyBorder="1"/>
    <xf numFmtId="44" fontId="27" fillId="0" borderId="38" xfId="0" applyNumberFormat="1" applyFont="1" applyBorder="1" applyProtection="1">
      <protection locked="0"/>
    </xf>
    <xf numFmtId="44" fontId="27" fillId="7" borderId="38" xfId="0" applyNumberFormat="1" applyFont="1" applyFill="1" applyBorder="1"/>
    <xf numFmtId="44" fontId="29" fillId="3" borderId="38" xfId="0" applyNumberFormat="1" applyFont="1" applyFill="1" applyBorder="1"/>
    <xf numFmtId="0" fontId="28" fillId="15" borderId="3" xfId="0" applyFont="1" applyFill="1" applyBorder="1"/>
    <xf numFmtId="44" fontId="29" fillId="0" borderId="44" xfId="0" applyNumberFormat="1" applyFont="1" applyBorder="1"/>
    <xf numFmtId="44" fontId="29" fillId="0" borderId="45" xfId="0" applyNumberFormat="1" applyFont="1" applyBorder="1"/>
    <xf numFmtId="44" fontId="29" fillId="11" borderId="45" xfId="0" applyNumberFormat="1" applyFont="1" applyFill="1" applyBorder="1"/>
    <xf numFmtId="44" fontId="29" fillId="12" borderId="45" xfId="0" applyNumberFormat="1" applyFont="1" applyFill="1" applyBorder="1"/>
    <xf numFmtId="44" fontId="29" fillId="7" borderId="45" xfId="0" applyNumberFormat="1" applyFont="1" applyFill="1" applyBorder="1"/>
    <xf numFmtId="44" fontId="29" fillId="3" borderId="45" xfId="0" applyNumberFormat="1" applyFont="1" applyFill="1" applyBorder="1"/>
    <xf numFmtId="44" fontId="29" fillId="3" borderId="46" xfId="0" applyNumberFormat="1" applyFont="1" applyFill="1" applyBorder="1"/>
    <xf numFmtId="0" fontId="18" fillId="0" borderId="0" xfId="0" applyFont="1" applyAlignment="1" applyProtection="1">
      <alignment wrapText="1"/>
      <protection locked="0"/>
    </xf>
    <xf numFmtId="0" fontId="18" fillId="0" borderId="0" xfId="0" applyFont="1" applyProtection="1">
      <protection locked="0"/>
    </xf>
    <xf numFmtId="0" fontId="18" fillId="0" borderId="0" xfId="0" applyFont="1"/>
    <xf numFmtId="0" fontId="22" fillId="15" borderId="4" xfId="0" applyFont="1" applyFill="1" applyBorder="1" applyAlignment="1" applyProtection="1">
      <alignment horizontal="left" vertical="center" wrapText="1" indent="1"/>
      <protection locked="0"/>
    </xf>
    <xf numFmtId="0" fontId="22" fillId="15" borderId="4" xfId="0" applyFont="1" applyFill="1" applyBorder="1" applyAlignment="1">
      <alignment vertical="center"/>
    </xf>
    <xf numFmtId="0" fontId="22" fillId="14" borderId="4" xfId="0" applyFont="1" applyFill="1" applyBorder="1" applyAlignment="1">
      <alignment vertical="center" wrapText="1"/>
    </xf>
    <xf numFmtId="0" fontId="22" fillId="14" borderId="4" xfId="0" applyFont="1" applyFill="1" applyBorder="1" applyAlignment="1">
      <alignment horizontal="center" vertical="center" wrapText="1"/>
    </xf>
    <xf numFmtId="168" fontId="22" fillId="15" borderId="4" xfId="0" applyNumberFormat="1" applyFont="1" applyFill="1" applyBorder="1" applyAlignment="1">
      <alignment horizontal="center" vertical="center"/>
    </xf>
    <xf numFmtId="0" fontId="45" fillId="0" borderId="0" xfId="0" applyFont="1" applyProtection="1">
      <protection locked="0"/>
    </xf>
    <xf numFmtId="0" fontId="29" fillId="12" borderId="2" xfId="0" applyFont="1" applyFill="1" applyBorder="1" applyAlignment="1">
      <alignment vertical="center"/>
    </xf>
    <xf numFmtId="0" fontId="29" fillId="0" borderId="9" xfId="0" applyFont="1" applyBorder="1" applyAlignment="1">
      <alignment horizontal="center"/>
    </xf>
    <xf numFmtId="44" fontId="27" fillId="0" borderId="39" xfId="0" applyNumberFormat="1" applyFont="1" applyBorder="1" applyProtection="1">
      <protection locked="0"/>
    </xf>
    <xf numFmtId="44" fontId="27" fillId="0" borderId="7" xfId="0" applyNumberFormat="1" applyFont="1" applyBorder="1" applyProtection="1">
      <protection locked="0"/>
    </xf>
    <xf numFmtId="0" fontId="29" fillId="0" borderId="43" xfId="0" applyFont="1" applyBorder="1" applyAlignment="1">
      <alignment horizontal="center"/>
    </xf>
    <xf numFmtId="0" fontId="29" fillId="11" borderId="54" xfId="0" applyFont="1" applyFill="1" applyBorder="1" applyAlignment="1">
      <alignment horizontal="center"/>
    </xf>
    <xf numFmtId="44" fontId="27" fillId="0" borderId="30" xfId="0" applyNumberFormat="1" applyFont="1" applyBorder="1" applyProtection="1">
      <protection locked="0"/>
    </xf>
    <xf numFmtId="44" fontId="27" fillId="11" borderId="31" xfId="0" applyNumberFormat="1" applyFont="1" applyFill="1" applyBorder="1"/>
    <xf numFmtId="44" fontId="27" fillId="0" borderId="32" xfId="0" applyNumberFormat="1" applyFont="1" applyBorder="1" applyProtection="1">
      <protection locked="0"/>
    </xf>
    <xf numFmtId="44" fontId="27" fillId="0" borderId="33" xfId="0" applyNumberFormat="1" applyFont="1" applyBorder="1" applyProtection="1">
      <protection locked="0"/>
    </xf>
    <xf numFmtId="44" fontId="27" fillId="11" borderId="34" xfId="0" applyNumberFormat="1" applyFont="1" applyFill="1" applyBorder="1"/>
    <xf numFmtId="0" fontId="29" fillId="12" borderId="54" xfId="0" applyFont="1" applyFill="1" applyBorder="1" applyAlignment="1">
      <alignment horizontal="center"/>
    </xf>
    <xf numFmtId="44" fontId="27" fillId="12" borderId="31" xfId="0" applyNumberFormat="1" applyFont="1" applyFill="1" applyBorder="1"/>
    <xf numFmtId="44" fontId="27" fillId="12" borderId="34" xfId="0" applyNumberFormat="1" applyFont="1" applyFill="1" applyBorder="1"/>
    <xf numFmtId="0" fontId="29" fillId="13" borderId="29" xfId="0" applyFont="1" applyFill="1" applyBorder="1"/>
    <xf numFmtId="0" fontId="27" fillId="13" borderId="30" xfId="0" applyFont="1" applyFill="1" applyBorder="1" applyAlignment="1">
      <alignment wrapText="1"/>
    </xf>
    <xf numFmtId="0" fontId="27" fillId="13" borderId="32" xfId="0" applyFont="1" applyFill="1" applyBorder="1" applyAlignment="1">
      <alignment wrapText="1"/>
    </xf>
    <xf numFmtId="44" fontId="29" fillId="3" borderId="30" xfId="0" applyNumberFormat="1" applyFont="1" applyFill="1" applyBorder="1"/>
    <xf numFmtId="44" fontId="29" fillId="3" borderId="31" xfId="0" applyNumberFormat="1" applyFont="1" applyFill="1" applyBorder="1"/>
    <xf numFmtId="44" fontId="29" fillId="3" borderId="32" xfId="0" applyNumberFormat="1" applyFont="1" applyFill="1" applyBorder="1"/>
    <xf numFmtId="44" fontId="29" fillId="3" borderId="33" xfId="0" applyNumberFormat="1" applyFont="1" applyFill="1" applyBorder="1"/>
    <xf numFmtId="44" fontId="29" fillId="3" borderId="34" xfId="0" applyNumberFormat="1" applyFont="1" applyFill="1" applyBorder="1"/>
    <xf numFmtId="0" fontId="29" fillId="3" borderId="43" xfId="0" applyFont="1" applyFill="1" applyBorder="1" applyAlignment="1">
      <alignment horizontal="center"/>
    </xf>
    <xf numFmtId="0" fontId="29" fillId="3" borderId="54" xfId="0" applyFont="1" applyFill="1" applyBorder="1" applyAlignment="1">
      <alignment horizontal="center"/>
    </xf>
    <xf numFmtId="0" fontId="29" fillId="12" borderId="35" xfId="0" applyFont="1" applyFill="1" applyBorder="1" applyAlignment="1">
      <alignment horizontal="center"/>
    </xf>
    <xf numFmtId="44" fontId="27" fillId="12" borderId="36" xfId="0" applyNumberFormat="1" applyFont="1" applyFill="1" applyBorder="1"/>
    <xf numFmtId="44" fontId="27" fillId="12" borderId="37" xfId="0" applyNumberFormat="1" applyFont="1" applyFill="1" applyBorder="1"/>
    <xf numFmtId="0" fontId="29" fillId="7" borderId="54" xfId="0" applyFont="1" applyFill="1" applyBorder="1" applyAlignment="1">
      <alignment horizontal="center"/>
    </xf>
    <xf numFmtId="44" fontId="27" fillId="7" borderId="31" xfId="0" applyNumberFormat="1" applyFont="1" applyFill="1" applyBorder="1"/>
    <xf numFmtId="44" fontId="27" fillId="7" borderId="34" xfId="0" applyNumberFormat="1" applyFont="1" applyFill="1" applyBorder="1"/>
    <xf numFmtId="44" fontId="27" fillId="0" borderId="52" xfId="0" applyNumberFormat="1" applyFont="1" applyBorder="1" applyProtection="1">
      <protection locked="0"/>
    </xf>
    <xf numFmtId="44" fontId="27" fillId="0" borderId="5" xfId="0" applyNumberFormat="1" applyFont="1" applyBorder="1" applyProtection="1">
      <protection locked="0"/>
    </xf>
    <xf numFmtId="44" fontId="27" fillId="0" borderId="25" xfId="0" applyNumberFormat="1" applyFont="1" applyBorder="1" applyProtection="1">
      <protection locked="0"/>
    </xf>
    <xf numFmtId="44" fontId="27" fillId="7" borderId="26" xfId="0" applyNumberFormat="1" applyFont="1" applyFill="1" applyBorder="1"/>
    <xf numFmtId="44" fontId="27" fillId="0" borderId="56" xfId="0" applyNumberFormat="1" applyFont="1" applyBorder="1" applyProtection="1">
      <protection locked="0"/>
    </xf>
    <xf numFmtId="44" fontId="27" fillId="0" borderId="57" xfId="0" applyNumberFormat="1" applyFont="1" applyBorder="1" applyProtection="1">
      <protection locked="0"/>
    </xf>
    <xf numFmtId="44" fontId="27" fillId="12" borderId="58" xfId="0" applyNumberFormat="1" applyFont="1" applyFill="1" applyBorder="1"/>
    <xf numFmtId="0" fontId="18" fillId="0" borderId="0" xfId="0" applyFont="1" applyAlignment="1" applyProtection="1">
      <alignment vertical="center"/>
      <protection locked="0"/>
    </xf>
    <xf numFmtId="0" fontId="18" fillId="0" borderId="0" xfId="0" applyFont="1" applyAlignment="1">
      <alignment horizontal="left" vertical="center"/>
    </xf>
    <xf numFmtId="0" fontId="19" fillId="0" borderId="0" xfId="0" applyFont="1" applyAlignment="1">
      <alignment horizontal="center" vertical="center"/>
    </xf>
    <xf numFmtId="0" fontId="20" fillId="0" borderId="0" xfId="0" applyFont="1" applyAlignment="1">
      <alignment horizontal="center" vertical="center"/>
    </xf>
    <xf numFmtId="0" fontId="19" fillId="2" borderId="0" xfId="0" applyFont="1" applyFill="1" applyAlignment="1">
      <alignment horizontal="center" vertical="center"/>
    </xf>
    <xf numFmtId="0" fontId="23" fillId="2" borderId="0" xfId="0" applyFont="1" applyFill="1" applyAlignment="1">
      <alignment horizontal="center" vertical="center" wrapText="1"/>
    </xf>
    <xf numFmtId="166" fontId="22" fillId="15" borderId="45" xfId="0" applyNumberFormat="1" applyFont="1" applyFill="1" applyBorder="1" applyAlignment="1">
      <alignment vertical="center"/>
    </xf>
    <xf numFmtId="166" fontId="22" fillId="15" borderId="46" xfId="0" applyNumberFormat="1" applyFont="1" applyFill="1" applyBorder="1" applyAlignment="1">
      <alignment vertical="center"/>
    </xf>
    <xf numFmtId="166" fontId="19" fillId="4" borderId="38" xfId="0" applyNumberFormat="1" applyFont="1" applyFill="1" applyBorder="1" applyAlignment="1">
      <alignment vertical="center"/>
    </xf>
    <xf numFmtId="166" fontId="19" fillId="4" borderId="60" xfId="0" applyNumberFormat="1" applyFont="1" applyFill="1" applyBorder="1" applyAlignment="1">
      <alignment vertical="center"/>
    </xf>
    <xf numFmtId="166" fontId="19" fillId="4" borderId="4" xfId="0" applyNumberFormat="1" applyFont="1" applyFill="1" applyBorder="1" applyAlignment="1">
      <alignment vertical="center"/>
    </xf>
    <xf numFmtId="166" fontId="19" fillId="4" borderId="31" xfId="0" applyNumberFormat="1" applyFont="1" applyFill="1" applyBorder="1" applyAlignment="1">
      <alignment vertical="center"/>
    </xf>
    <xf numFmtId="0" fontId="20" fillId="2" borderId="0" xfId="0" applyFont="1" applyFill="1" applyAlignment="1">
      <alignment horizontal="center" vertical="center"/>
    </xf>
    <xf numFmtId="0" fontId="22" fillId="15" borderId="50" xfId="0" applyFont="1" applyFill="1" applyBorder="1" applyAlignment="1">
      <alignment horizontal="center" vertical="center" wrapText="1"/>
    </xf>
    <xf numFmtId="0" fontId="22" fillId="15" borderId="51" xfId="0" applyFont="1" applyFill="1" applyBorder="1" applyAlignment="1">
      <alignment horizontal="center" vertical="center" wrapText="1"/>
    </xf>
    <xf numFmtId="0" fontId="29" fillId="13" borderId="19" xfId="0" applyFont="1" applyFill="1" applyBorder="1"/>
    <xf numFmtId="0" fontId="29" fillId="13" borderId="18" xfId="0" applyFont="1" applyFill="1" applyBorder="1"/>
    <xf numFmtId="0" fontId="27" fillId="0" borderId="31" xfId="0" applyFont="1" applyBorder="1" applyAlignment="1" applyProtection="1">
      <alignment wrapText="1"/>
      <protection locked="0"/>
    </xf>
    <xf numFmtId="0" fontId="27" fillId="0" borderId="34" xfId="0" applyFont="1" applyBorder="1" applyAlignment="1" applyProtection="1">
      <alignment wrapText="1"/>
      <protection locked="0"/>
    </xf>
    <xf numFmtId="0" fontId="27" fillId="0" borderId="36" xfId="0" applyFont="1" applyBorder="1" applyAlignment="1" applyProtection="1">
      <alignment wrapText="1"/>
      <protection locked="0"/>
    </xf>
    <xf numFmtId="0" fontId="27" fillId="0" borderId="37" xfId="0" applyFont="1" applyBorder="1" applyAlignment="1" applyProtection="1">
      <alignment wrapText="1"/>
      <protection locked="0"/>
    </xf>
    <xf numFmtId="0" fontId="28" fillId="15" borderId="42" xfId="0" applyFont="1" applyFill="1" applyBorder="1"/>
    <xf numFmtId="0" fontId="28" fillId="15" borderId="47" xfId="0" applyFont="1" applyFill="1" applyBorder="1"/>
    <xf numFmtId="0" fontId="29" fillId="11" borderId="2" xfId="0" applyFont="1" applyFill="1" applyBorder="1" applyAlignment="1">
      <alignment vertical="center"/>
    </xf>
    <xf numFmtId="0" fontId="29" fillId="0" borderId="39" xfId="0" applyFont="1" applyBorder="1" applyAlignment="1">
      <alignment horizontal="center"/>
    </xf>
    <xf numFmtId="0" fontId="29" fillId="0" borderId="4" xfId="0" applyFont="1" applyBorder="1" applyAlignment="1">
      <alignment horizontal="center"/>
    </xf>
    <xf numFmtId="0" fontId="29" fillId="0" borderId="31" xfId="0" applyFont="1" applyBorder="1" applyAlignment="1">
      <alignment horizontal="center"/>
    </xf>
    <xf numFmtId="0" fontId="29" fillId="0" borderId="30" xfId="0" applyFont="1" applyBorder="1" applyAlignment="1">
      <alignment horizontal="center"/>
    </xf>
    <xf numFmtId="0" fontId="29" fillId="3" borderId="30" xfId="0" applyFont="1" applyFill="1" applyBorder="1" applyAlignment="1">
      <alignment horizontal="center"/>
    </xf>
    <xf numFmtId="0" fontId="29" fillId="3" borderId="4" xfId="0" applyFont="1" applyFill="1" applyBorder="1" applyAlignment="1">
      <alignment horizontal="center"/>
    </xf>
    <xf numFmtId="0" fontId="29" fillId="3" borderId="31" xfId="0" applyFont="1" applyFill="1" applyBorder="1" applyAlignment="1">
      <alignment horizontal="center"/>
    </xf>
    <xf numFmtId="44" fontId="27" fillId="0" borderId="39" xfId="0" applyNumberFormat="1" applyFont="1" applyBorder="1"/>
    <xf numFmtId="44" fontId="27" fillId="0" borderId="4" xfId="0" applyNumberFormat="1" applyFont="1" applyBorder="1"/>
    <xf numFmtId="44" fontId="27" fillId="0" borderId="31" xfId="0" applyNumberFormat="1" applyFont="1" applyBorder="1"/>
    <xf numFmtId="44" fontId="27" fillId="0" borderId="30" xfId="0" applyNumberFormat="1" applyFont="1" applyBorder="1"/>
    <xf numFmtId="44" fontId="27" fillId="0" borderId="7" xfId="0" applyNumberFormat="1" applyFont="1" applyBorder="1"/>
    <xf numFmtId="44" fontId="27" fillId="0" borderId="38" xfId="0" applyNumberFormat="1" applyFont="1" applyBorder="1"/>
    <xf numFmtId="44" fontId="27" fillId="0" borderId="60" xfId="0" applyNumberFormat="1" applyFont="1" applyBorder="1"/>
    <xf numFmtId="44" fontId="27" fillId="0" borderId="59" xfId="0" applyNumberFormat="1" applyFont="1" applyBorder="1"/>
    <xf numFmtId="44" fontId="29" fillId="3" borderId="59" xfId="0" applyNumberFormat="1" applyFont="1" applyFill="1" applyBorder="1"/>
    <xf numFmtId="44" fontId="29" fillId="3" borderId="60" xfId="0" applyNumberFormat="1" applyFont="1" applyFill="1" applyBorder="1"/>
    <xf numFmtId="44" fontId="29" fillId="0" borderId="55" xfId="0" applyNumberFormat="1" applyFont="1" applyBorder="1"/>
    <xf numFmtId="44" fontId="29" fillId="0" borderId="46" xfId="0" applyNumberFormat="1" applyFont="1" applyBorder="1"/>
    <xf numFmtId="44" fontId="29" fillId="3" borderId="44" xfId="0" applyNumberFormat="1" applyFont="1" applyFill="1" applyBorder="1"/>
    <xf numFmtId="0" fontId="0" fillId="0" borderId="0" xfId="0" applyAlignment="1">
      <alignment vertical="top" wrapText="1"/>
    </xf>
    <xf numFmtId="0" fontId="18" fillId="18" borderId="36" xfId="0" applyFont="1" applyFill="1" applyBorder="1" applyAlignment="1">
      <alignment vertical="top" wrapText="1"/>
    </xf>
    <xf numFmtId="0" fontId="26" fillId="21" borderId="0" xfId="0" applyFont="1" applyFill="1" applyAlignment="1">
      <alignment vertical="top" wrapText="1"/>
    </xf>
    <xf numFmtId="0" fontId="18" fillId="19" borderId="36" xfId="0" applyFont="1" applyFill="1" applyBorder="1" applyAlignment="1">
      <alignment vertical="top" wrapText="1"/>
    </xf>
    <xf numFmtId="0" fontId="18" fillId="20" borderId="36" xfId="0" applyFont="1" applyFill="1" applyBorder="1" applyAlignment="1">
      <alignment vertical="top" wrapText="1"/>
    </xf>
    <xf numFmtId="0" fontId="29" fillId="0" borderId="0" xfId="0" applyFont="1" applyAlignment="1">
      <alignment wrapText="1"/>
    </xf>
    <xf numFmtId="0" fontId="26" fillId="18" borderId="4" xfId="0" applyFont="1" applyFill="1" applyBorder="1" applyAlignment="1">
      <alignment vertical="top" wrapText="1"/>
    </xf>
    <xf numFmtId="0" fontId="18" fillId="18" borderId="4" xfId="0" applyFont="1" applyFill="1" applyBorder="1" applyAlignment="1">
      <alignment vertical="top" wrapText="1"/>
    </xf>
    <xf numFmtId="0" fontId="26" fillId="21" borderId="4" xfId="0" applyFont="1" applyFill="1" applyBorder="1" applyAlignment="1">
      <alignment vertical="top" wrapText="1"/>
    </xf>
    <xf numFmtId="0" fontId="26" fillId="19" borderId="4" xfId="0" applyFont="1" applyFill="1" applyBorder="1" applyAlignment="1">
      <alignment vertical="top" wrapText="1"/>
    </xf>
    <xf numFmtId="0" fontId="18" fillId="20" borderId="4" xfId="0" applyFont="1" applyFill="1" applyBorder="1" applyAlignment="1">
      <alignment vertical="top" wrapText="1"/>
    </xf>
    <xf numFmtId="0" fontId="29" fillId="0" borderId="0" xfId="0" applyFont="1" applyAlignment="1">
      <alignment textRotation="90" wrapText="1"/>
    </xf>
    <xf numFmtId="0" fontId="8" fillId="0" borderId="0" xfId="0" applyFont="1"/>
    <xf numFmtId="0" fontId="8" fillId="0" borderId="4" xfId="0" applyFont="1" applyBorder="1"/>
    <xf numFmtId="0" fontId="11" fillId="0" borderId="4" xfId="0" applyFont="1" applyBorder="1" applyAlignment="1">
      <alignment vertical="top"/>
    </xf>
    <xf numFmtId="0" fontId="47" fillId="24" borderId="36" xfId="0" applyFont="1" applyFill="1" applyBorder="1" applyAlignment="1">
      <alignment vertical="top"/>
    </xf>
    <xf numFmtId="0" fontId="47" fillId="25" borderId="0" xfId="0" applyFont="1" applyFill="1" applyAlignment="1">
      <alignment vertical="top"/>
    </xf>
    <xf numFmtId="0" fontId="47" fillId="23" borderId="36" xfId="0" applyFont="1" applyFill="1" applyBorder="1" applyAlignment="1">
      <alignment vertical="top"/>
    </xf>
    <xf numFmtId="0" fontId="47" fillId="26" borderId="36" xfId="0" applyFont="1" applyFill="1" applyBorder="1" applyAlignment="1">
      <alignment vertical="top"/>
    </xf>
    <xf numFmtId="0" fontId="18" fillId="0" borderId="0" xfId="0" applyFont="1" applyAlignment="1">
      <alignment horizontal="left" vertical="center" wrapText="1"/>
    </xf>
    <xf numFmtId="0" fontId="20" fillId="0" borderId="0" xfId="0" applyFont="1" applyAlignment="1">
      <alignment horizontal="left" vertical="center" wrapText="1"/>
    </xf>
    <xf numFmtId="0" fontId="27" fillId="0" borderId="0" xfId="0" applyFont="1" applyAlignment="1">
      <alignment wrapText="1"/>
    </xf>
    <xf numFmtId="0" fontId="17" fillId="0" borderId="4" xfId="0" applyFont="1" applyBorder="1" applyAlignment="1" applyProtection="1">
      <alignment vertical="center" wrapText="1"/>
      <protection locked="0"/>
    </xf>
    <xf numFmtId="0" fontId="17" fillId="0" borderId="4" xfId="0" applyFont="1" applyBorder="1" applyAlignment="1" applyProtection="1">
      <alignment vertical="center"/>
      <protection locked="0"/>
    </xf>
    <xf numFmtId="0" fontId="17" fillId="0" borderId="0" xfId="0" applyFont="1" applyProtection="1">
      <protection locked="0"/>
    </xf>
    <xf numFmtId="49" fontId="8" fillId="0" borderId="4" xfId="0" applyNumberFormat="1" applyFont="1" applyBorder="1" applyAlignment="1">
      <alignment horizontal="left" vertical="center" wrapText="1"/>
    </xf>
    <xf numFmtId="49" fontId="0" fillId="0" borderId="4" xfId="0" applyNumberFormat="1" applyBorder="1"/>
    <xf numFmtId="0" fontId="48" fillId="0" borderId="0" xfId="0" applyFont="1" applyProtection="1">
      <protection locked="0"/>
    </xf>
    <xf numFmtId="0" fontId="45" fillId="0" borderId="0" xfId="0" applyFont="1" applyAlignment="1">
      <alignment vertical="center"/>
    </xf>
    <xf numFmtId="0" fontId="45" fillId="4" borderId="48" xfId="0" applyFont="1" applyFill="1" applyBorder="1" applyAlignment="1">
      <alignment horizontal="center" vertical="center" wrapText="1"/>
    </xf>
    <xf numFmtId="0" fontId="27" fillId="4" borderId="31" xfId="0" applyFont="1" applyFill="1" applyBorder="1" applyAlignment="1">
      <alignment horizontal="center" vertical="center"/>
    </xf>
    <xf numFmtId="0" fontId="45" fillId="4" borderId="31" xfId="0" applyFont="1" applyFill="1" applyBorder="1" applyAlignment="1">
      <alignment horizontal="center" vertical="center"/>
    </xf>
    <xf numFmtId="0" fontId="17" fillId="3" borderId="4" xfId="0" applyFont="1" applyFill="1" applyBorder="1" applyAlignment="1">
      <alignment vertical="center" wrapText="1"/>
    </xf>
    <xf numFmtId="0" fontId="17" fillId="0" borderId="4" xfId="0" applyFont="1" applyBorder="1" applyAlignment="1">
      <alignment vertical="center" wrapText="1"/>
    </xf>
    <xf numFmtId="164" fontId="35" fillId="7" borderId="4" xfId="0" applyNumberFormat="1" applyFont="1" applyFill="1" applyBorder="1" applyAlignment="1" applyProtection="1">
      <alignment horizontal="center" vertical="center"/>
      <protection locked="0"/>
    </xf>
    <xf numFmtId="9" fontId="27" fillId="2" borderId="4" xfId="3" applyFont="1" applyFill="1" applyBorder="1" applyAlignment="1" applyProtection="1">
      <alignment horizontal="center" vertical="center"/>
      <protection locked="0"/>
    </xf>
    <xf numFmtId="164" fontId="34" fillId="2" borderId="4" xfId="0" applyNumberFormat="1" applyFont="1" applyFill="1" applyBorder="1" applyAlignment="1" applyProtection="1">
      <alignment horizontal="left" vertical="center"/>
      <protection locked="0"/>
    </xf>
    <xf numFmtId="164" fontId="42" fillId="0" borderId="0" xfId="0" applyNumberFormat="1" applyFont="1"/>
    <xf numFmtId="14" fontId="42" fillId="0" borderId="0" xfId="0" applyNumberFormat="1" applyFont="1"/>
    <xf numFmtId="0" fontId="28" fillId="15" borderId="0" xfId="0" applyFont="1" applyFill="1" applyAlignment="1">
      <alignment vertical="center"/>
    </xf>
    <xf numFmtId="0" fontId="22" fillId="15" borderId="38" xfId="0" applyFont="1" applyFill="1" applyBorder="1" applyAlignment="1">
      <alignment horizontal="center" vertical="center"/>
    </xf>
    <xf numFmtId="0" fontId="22" fillId="15" borderId="38" xfId="0" applyFont="1" applyFill="1" applyBorder="1" applyAlignment="1">
      <alignment horizontal="center" vertical="center" wrapText="1"/>
    </xf>
    <xf numFmtId="0" fontId="22" fillId="15" borderId="38" xfId="0" applyFont="1" applyFill="1" applyBorder="1" applyAlignment="1">
      <alignment horizontal="left" vertical="center" wrapText="1"/>
    </xf>
    <xf numFmtId="0" fontId="22" fillId="15" borderId="38" xfId="0" applyFont="1" applyFill="1" applyBorder="1" applyAlignment="1">
      <alignment horizontal="left" vertical="center"/>
    </xf>
    <xf numFmtId="164" fontId="22" fillId="15" borderId="11" xfId="0" applyNumberFormat="1" applyFont="1" applyFill="1" applyBorder="1" applyAlignment="1">
      <alignment horizontal="left" vertical="center"/>
    </xf>
    <xf numFmtId="164" fontId="22" fillId="15" borderId="4" xfId="0" applyNumberFormat="1" applyFont="1" applyFill="1" applyBorder="1" applyAlignment="1">
      <alignment horizontal="left" vertical="center"/>
    </xf>
    <xf numFmtId="164" fontId="22" fillId="15" borderId="40" xfId="0" applyNumberFormat="1" applyFont="1" applyFill="1" applyBorder="1" applyAlignment="1">
      <alignment horizontal="left" vertical="center" wrapText="1"/>
    </xf>
    <xf numFmtId="168" fontId="22" fillId="15" borderId="38" xfId="0" applyNumberFormat="1" applyFont="1" applyFill="1" applyBorder="1" applyAlignment="1">
      <alignment horizontal="left" vertical="center"/>
    </xf>
    <xf numFmtId="168" fontId="22" fillId="15" borderId="7" xfId="0" applyNumberFormat="1" applyFont="1" applyFill="1" applyBorder="1" applyAlignment="1">
      <alignment horizontal="left" vertical="center"/>
    </xf>
    <xf numFmtId="0" fontId="22" fillId="15" borderId="7" xfId="0" applyFont="1" applyFill="1" applyBorder="1" applyAlignment="1">
      <alignment horizontal="left" vertical="center" wrapText="1"/>
    </xf>
    <xf numFmtId="0" fontId="27" fillId="17" borderId="4" xfId="0" applyFont="1" applyFill="1" applyBorder="1" applyAlignment="1">
      <alignment horizontal="center"/>
    </xf>
    <xf numFmtId="9" fontId="27" fillId="17" borderId="4" xfId="3" applyFont="1" applyFill="1" applyBorder="1" applyAlignment="1" applyProtection="1">
      <alignment horizontal="left" vertical="center"/>
    </xf>
    <xf numFmtId="9" fontId="29" fillId="17" borderId="12" xfId="3" applyFont="1" applyFill="1" applyBorder="1" applyAlignment="1" applyProtection="1">
      <alignment horizontal="left" vertical="center"/>
    </xf>
    <xf numFmtId="0" fontId="29" fillId="17" borderId="12" xfId="0" applyFont="1" applyFill="1" applyBorder="1" applyAlignment="1">
      <alignment horizontal="right" vertical="center"/>
    </xf>
    <xf numFmtId="164" fontId="29" fillId="17" borderId="12" xfId="0" applyNumberFormat="1" applyFont="1" applyFill="1" applyBorder="1" applyAlignment="1">
      <alignment horizontal="left" vertical="center"/>
    </xf>
    <xf numFmtId="0" fontId="27" fillId="17" borderId="39" xfId="0" applyFont="1" applyFill="1" applyBorder="1" applyAlignment="1">
      <alignment vertical="center"/>
    </xf>
    <xf numFmtId="164" fontId="27" fillId="17" borderId="4" xfId="0" applyNumberFormat="1" applyFont="1" applyFill="1" applyBorder="1" applyAlignment="1">
      <alignment horizontal="left" vertical="center"/>
    </xf>
    <xf numFmtId="168" fontId="27" fillId="17" borderId="4" xfId="0" applyNumberFormat="1" applyFont="1" applyFill="1" applyBorder="1" applyAlignment="1">
      <alignment horizontal="left" vertical="center"/>
    </xf>
    <xf numFmtId="0" fontId="35" fillId="7" borderId="4" xfId="0" applyFont="1" applyFill="1" applyBorder="1" applyAlignment="1">
      <alignment horizontal="center" vertical="center" wrapText="1"/>
    </xf>
    <xf numFmtId="0" fontId="35" fillId="7" borderId="4" xfId="0" applyFont="1" applyFill="1" applyBorder="1" applyAlignment="1">
      <alignment vertical="center" wrapText="1"/>
    </xf>
    <xf numFmtId="164" fontId="35" fillId="7" borderId="4" xfId="0" applyNumberFormat="1" applyFont="1" applyFill="1" applyBorder="1" applyAlignment="1">
      <alignment horizontal="center" vertical="center"/>
    </xf>
    <xf numFmtId="0" fontId="29" fillId="2" borderId="4" xfId="0" applyFont="1" applyFill="1" applyBorder="1" applyAlignment="1">
      <alignment horizontal="center" vertical="center"/>
    </xf>
    <xf numFmtId="0" fontId="27" fillId="2" borderId="4" xfId="0" applyFont="1" applyFill="1" applyBorder="1"/>
    <xf numFmtId="164" fontId="27" fillId="2" borderId="4" xfId="0" applyNumberFormat="1" applyFont="1" applyFill="1" applyBorder="1" applyAlignment="1">
      <alignment horizontal="center" vertical="center"/>
    </xf>
    <xf numFmtId="0" fontId="29" fillId="2" borderId="4" xfId="0" applyFont="1" applyFill="1" applyBorder="1"/>
    <xf numFmtId="164" fontId="29" fillId="2" borderId="4" xfId="0" applyNumberFormat="1" applyFont="1" applyFill="1" applyBorder="1" applyAlignment="1">
      <alignment horizontal="center" vertical="center"/>
    </xf>
    <xf numFmtId="0" fontId="17" fillId="0" borderId="0" xfId="1" applyFont="1"/>
    <xf numFmtId="0" fontId="22" fillId="15" borderId="5" xfId="1" applyFont="1" applyFill="1" applyBorder="1" applyAlignment="1">
      <alignment horizontal="left" vertical="center" wrapText="1"/>
    </xf>
    <xf numFmtId="0" fontId="30" fillId="15" borderId="25" xfId="1" applyFont="1" applyFill="1" applyBorder="1" applyAlignment="1">
      <alignment horizontal="left" vertical="center" wrapText="1"/>
    </xf>
    <xf numFmtId="0" fontId="21" fillId="2" borderId="30" xfId="1" applyFont="1" applyFill="1" applyBorder="1" applyAlignment="1">
      <alignment horizontal="left" vertical="center"/>
    </xf>
    <xf numFmtId="0" fontId="21" fillId="2" borderId="32" xfId="1" applyFont="1" applyFill="1" applyBorder="1" applyAlignment="1">
      <alignment horizontal="left" vertical="center"/>
    </xf>
    <xf numFmtId="1" fontId="21" fillId="4" borderId="31" xfId="1" applyNumberFormat="1" applyFont="1" applyFill="1" applyBorder="1" applyAlignment="1">
      <alignment horizontal="center" vertical="center" wrapText="1"/>
    </xf>
    <xf numFmtId="1" fontId="21" fillId="4" borderId="4" xfId="1" applyNumberFormat="1" applyFont="1" applyFill="1" applyBorder="1" applyAlignment="1">
      <alignment horizontal="center" vertical="center" wrapText="1"/>
    </xf>
    <xf numFmtId="168" fontId="27" fillId="0" borderId="4" xfId="0" applyNumberFormat="1" applyFont="1" applyBorder="1" applyAlignment="1">
      <alignment horizontal="center" vertical="center"/>
    </xf>
    <xf numFmtId="0" fontId="22" fillId="15" borderId="1" xfId="0" applyFont="1" applyFill="1" applyBorder="1" applyAlignment="1">
      <alignment vertical="center"/>
    </xf>
    <xf numFmtId="0" fontId="22" fillId="15" borderId="2" xfId="0" applyFont="1" applyFill="1" applyBorder="1" applyAlignment="1">
      <alignment vertical="center"/>
    </xf>
    <xf numFmtId="0" fontId="18" fillId="0" borderId="14" xfId="0" applyFont="1" applyBorder="1" applyAlignment="1">
      <alignment horizontal="center" vertical="center"/>
    </xf>
    <xf numFmtId="0" fontId="18" fillId="0" borderId="2" xfId="0" applyFont="1" applyBorder="1" applyAlignment="1">
      <alignment horizontal="center"/>
    </xf>
    <xf numFmtId="0" fontId="18" fillId="0" borderId="14" xfId="0" applyFont="1" applyBorder="1" applyAlignment="1">
      <alignment horizontal="center"/>
    </xf>
    <xf numFmtId="0" fontId="18" fillId="0" borderId="1" xfId="0" applyFont="1" applyBorder="1" applyAlignment="1">
      <alignment horizontal="center"/>
    </xf>
    <xf numFmtId="0" fontId="8" fillId="0" borderId="4" xfId="0" applyFont="1" applyBorder="1" applyAlignment="1">
      <alignment horizontal="left" vertical="center" wrapText="1"/>
    </xf>
    <xf numFmtId="0" fontId="28" fillId="15" borderId="24" xfId="0" applyFont="1" applyFill="1" applyBorder="1" applyAlignment="1">
      <alignment horizontal="left" vertical="center"/>
    </xf>
    <xf numFmtId="0" fontId="28" fillId="15" borderId="0" xfId="0" applyFont="1" applyFill="1" applyAlignment="1">
      <alignment horizontal="left" vertical="center"/>
    </xf>
    <xf numFmtId="0" fontId="28" fillId="15" borderId="1" xfId="0" applyFont="1" applyFill="1" applyBorder="1" applyAlignment="1">
      <alignment horizontal="left" vertical="center"/>
    </xf>
    <xf numFmtId="0" fontId="28" fillId="15" borderId="2" xfId="0" applyFont="1" applyFill="1" applyBorder="1" applyAlignment="1">
      <alignment horizontal="left" vertical="center"/>
    </xf>
    <xf numFmtId="0" fontId="50" fillId="18" borderId="6" xfId="0" applyFont="1" applyFill="1" applyBorder="1" applyAlignment="1">
      <alignment vertical="top" wrapText="1"/>
    </xf>
    <xf numFmtId="0" fontId="50" fillId="27" borderId="4" xfId="0" applyFont="1" applyFill="1" applyBorder="1" applyAlignment="1">
      <alignment vertical="top" wrapText="1"/>
    </xf>
    <xf numFmtId="0" fontId="50" fillId="19" borderId="0" xfId="0" applyFont="1" applyFill="1" applyAlignment="1">
      <alignment vertical="top" wrapText="1"/>
    </xf>
    <xf numFmtId="0" fontId="50" fillId="20" borderId="4" xfId="0" applyFont="1" applyFill="1" applyBorder="1" applyAlignment="1">
      <alignment vertical="top" wrapText="1"/>
    </xf>
    <xf numFmtId="0" fontId="51" fillId="19" borderId="0" xfId="0" applyFont="1" applyFill="1" applyAlignment="1">
      <alignment vertical="top" wrapText="1"/>
    </xf>
    <xf numFmtId="0" fontId="50" fillId="18" borderId="6" xfId="0" applyFont="1" applyFill="1" applyBorder="1" applyAlignment="1">
      <alignment horizontal="left" vertical="top" wrapText="1"/>
    </xf>
    <xf numFmtId="9" fontId="44" fillId="15" borderId="2" xfId="3" applyFont="1" applyFill="1" applyBorder="1" applyProtection="1">
      <protection locked="0"/>
    </xf>
    <xf numFmtId="0" fontId="27" fillId="15" borderId="3" xfId="0" applyFont="1" applyFill="1" applyBorder="1" applyProtection="1">
      <protection locked="0"/>
    </xf>
    <xf numFmtId="0" fontId="46" fillId="2" borderId="0" xfId="0" applyFont="1" applyFill="1" applyAlignment="1">
      <alignment vertical="center"/>
    </xf>
    <xf numFmtId="0" fontId="18" fillId="0" borderId="0" xfId="0" applyFont="1" applyAlignment="1">
      <alignment wrapText="1"/>
    </xf>
    <xf numFmtId="0" fontId="27" fillId="4" borderId="53" xfId="0" applyFont="1" applyFill="1" applyBorder="1" applyAlignment="1">
      <alignment horizontal="center" vertical="center" wrapText="1"/>
    </xf>
    <xf numFmtId="0" fontId="27" fillId="4" borderId="18" xfId="0" applyFont="1" applyFill="1" applyBorder="1" applyAlignment="1">
      <alignment horizontal="center" vertical="center" wrapText="1"/>
    </xf>
    <xf numFmtId="0" fontId="27" fillId="4" borderId="41" xfId="0" applyFont="1" applyFill="1" applyBorder="1" applyAlignment="1">
      <alignment horizontal="center" vertical="center" wrapText="1"/>
    </xf>
    <xf numFmtId="0" fontId="55" fillId="0" borderId="0" xfId="0" applyFont="1" applyProtection="1">
      <protection locked="0"/>
    </xf>
    <xf numFmtId="0" fontId="44" fillId="0" borderId="0" xfId="0" applyFont="1"/>
    <xf numFmtId="0" fontId="24" fillId="0" borderId="0" xfId="0" applyFont="1" applyAlignment="1">
      <alignment vertical="center"/>
    </xf>
    <xf numFmtId="0" fontId="56" fillId="0" borderId="0" xfId="0" applyFont="1"/>
    <xf numFmtId="0" fontId="22" fillId="0" borderId="0" xfId="0" applyFont="1" applyProtection="1">
      <protection locked="0"/>
    </xf>
    <xf numFmtId="0" fontId="44" fillId="0" borderId="0" xfId="0" applyFont="1" applyProtection="1">
      <protection locked="0"/>
    </xf>
    <xf numFmtId="0" fontId="28" fillId="0" borderId="0" xfId="0" applyFont="1" applyAlignment="1" applyProtection="1">
      <alignment vertical="center" wrapText="1"/>
      <protection hidden="1"/>
    </xf>
    <xf numFmtId="0" fontId="44" fillId="0" borderId="0" xfId="0" applyFont="1" applyAlignment="1" applyProtection="1">
      <alignment vertical="center" wrapText="1"/>
      <protection hidden="1"/>
    </xf>
    <xf numFmtId="0" fontId="27" fillId="0" borderId="0" xfId="0" applyFont="1" applyAlignment="1" applyProtection="1">
      <alignment horizontal="center"/>
      <protection locked="0"/>
    </xf>
    <xf numFmtId="0" fontId="27" fillId="0" borderId="0" xfId="0" applyFont="1" applyAlignment="1">
      <alignment horizontal="center"/>
    </xf>
    <xf numFmtId="0" fontId="20" fillId="0" borderId="0" xfId="0" applyFont="1" applyAlignment="1">
      <alignment horizontal="center" vertical="center" wrapText="1"/>
    </xf>
    <xf numFmtId="0" fontId="22" fillId="15" borderId="4" xfId="0" applyFont="1" applyFill="1" applyBorder="1" applyAlignment="1">
      <alignment horizontal="center" vertical="center" wrapText="1"/>
    </xf>
    <xf numFmtId="0" fontId="17" fillId="0" borderId="4" xfId="0" applyFont="1" applyBorder="1" applyAlignment="1" applyProtection="1">
      <alignment horizontal="center" vertical="center" wrapText="1"/>
      <protection locked="0"/>
    </xf>
    <xf numFmtId="0" fontId="18" fillId="0" borderId="0" xfId="0" applyFont="1" applyAlignment="1">
      <alignment horizontal="center" wrapText="1"/>
    </xf>
    <xf numFmtId="0" fontId="22" fillId="15" borderId="6" xfId="0" applyFont="1" applyFill="1" applyBorder="1" applyAlignment="1">
      <alignment horizontal="center" vertical="center" wrapText="1"/>
    </xf>
    <xf numFmtId="0" fontId="30" fillId="15" borderId="25" xfId="1" applyFont="1" applyFill="1" applyBorder="1" applyAlignment="1">
      <alignment horizontal="center" vertical="center" wrapText="1"/>
    </xf>
    <xf numFmtId="0" fontId="22" fillId="15" borderId="5" xfId="1" applyFont="1" applyFill="1" applyBorder="1" applyAlignment="1">
      <alignment horizontal="center" vertical="center" wrapText="1"/>
    </xf>
    <xf numFmtId="0" fontId="30" fillId="15" borderId="26" xfId="1" applyFont="1" applyFill="1" applyBorder="1" applyAlignment="1">
      <alignment horizontal="center" vertical="center" wrapText="1"/>
    </xf>
    <xf numFmtId="0" fontId="53" fillId="0" borderId="0" xfId="0" applyFont="1"/>
    <xf numFmtId="0" fontId="0" fillId="0" borderId="0" xfId="0" applyAlignment="1">
      <alignment horizontal="center"/>
    </xf>
    <xf numFmtId="0" fontId="53" fillId="0" borderId="0" xfId="0" applyFont="1" applyAlignment="1">
      <alignment horizontal="center"/>
    </xf>
    <xf numFmtId="0" fontId="15" fillId="21" borderId="0" xfId="0" applyFont="1" applyFill="1" applyAlignment="1">
      <alignment vertical="top" wrapText="1"/>
    </xf>
    <xf numFmtId="0" fontId="12" fillId="18" borderId="36" xfId="0" applyFont="1" applyFill="1" applyBorder="1" applyAlignment="1">
      <alignment vertical="top" wrapText="1"/>
    </xf>
    <xf numFmtId="0" fontId="12" fillId="19" borderId="36" xfId="0" applyFont="1" applyFill="1" applyBorder="1" applyAlignment="1">
      <alignment vertical="top" wrapText="1"/>
    </xf>
    <xf numFmtId="0" fontId="12" fillId="20" borderId="36" xfId="0" applyFont="1" applyFill="1" applyBorder="1" applyAlignment="1">
      <alignment vertical="top" wrapText="1"/>
    </xf>
    <xf numFmtId="0" fontId="13" fillId="21" borderId="4" xfId="0" applyFont="1" applyFill="1" applyBorder="1" applyAlignment="1">
      <alignment vertical="top" wrapText="1"/>
    </xf>
    <xf numFmtId="0" fontId="13" fillId="18" borderId="4" xfId="0" applyFont="1" applyFill="1" applyBorder="1" applyAlignment="1">
      <alignment vertical="top" wrapText="1"/>
    </xf>
    <xf numFmtId="0" fontId="13" fillId="19" borderId="4" xfId="0" applyFont="1" applyFill="1" applyBorder="1" applyAlignment="1">
      <alignment vertical="top" wrapText="1"/>
    </xf>
    <xf numFmtId="0" fontId="14" fillId="20" borderId="4" xfId="0" applyFont="1" applyFill="1" applyBorder="1" applyAlignment="1">
      <alignment vertical="top" wrapText="1"/>
    </xf>
    <xf numFmtId="0" fontId="57" fillId="22" borderId="39" xfId="0" applyFont="1" applyFill="1" applyBorder="1" applyAlignment="1">
      <alignment vertical="top" wrapText="1"/>
    </xf>
    <xf numFmtId="0" fontId="57" fillId="23" borderId="4" xfId="0" applyFont="1" applyFill="1" applyBorder="1" applyAlignment="1">
      <alignment vertical="top" wrapText="1"/>
    </xf>
    <xf numFmtId="0" fontId="50" fillId="18" borderId="4" xfId="0" applyFont="1" applyFill="1" applyBorder="1" applyAlignment="1">
      <alignment vertical="top" wrapText="1"/>
    </xf>
    <xf numFmtId="0" fontId="50" fillId="0" borderId="0" xfId="0" applyFont="1"/>
    <xf numFmtId="0" fontId="57" fillId="21" borderId="39" xfId="0" applyFont="1" applyFill="1" applyBorder="1" applyAlignment="1">
      <alignment vertical="top" wrapText="1"/>
    </xf>
    <xf numFmtId="0" fontId="57" fillId="21" borderId="4" xfId="0" applyFont="1" applyFill="1" applyBorder="1" applyAlignment="1">
      <alignment vertical="top" wrapText="1"/>
    </xf>
    <xf numFmtId="0" fontId="50" fillId="0" borderId="0" xfId="0" applyFont="1" applyAlignment="1">
      <alignment vertical="top" wrapText="1"/>
    </xf>
    <xf numFmtId="0" fontId="50" fillId="18" borderId="36" xfId="0" applyFont="1" applyFill="1" applyBorder="1" applyAlignment="1">
      <alignment vertical="top" wrapText="1"/>
    </xf>
    <xf numFmtId="0" fontId="18" fillId="7" borderId="14" xfId="0" applyFont="1" applyFill="1" applyBorder="1" applyAlignment="1">
      <alignment horizontal="center" vertical="center" wrapText="1"/>
    </xf>
    <xf numFmtId="0" fontId="29" fillId="4" borderId="14" xfId="0" applyFont="1" applyFill="1" applyBorder="1" applyAlignment="1">
      <alignment horizontal="left" vertical="center"/>
    </xf>
    <xf numFmtId="164" fontId="22" fillId="15" borderId="11" xfId="0" applyNumberFormat="1" applyFont="1" applyFill="1" applyBorder="1" applyAlignment="1">
      <alignment horizontal="center" vertical="center"/>
    </xf>
    <xf numFmtId="164" fontId="22" fillId="15" borderId="7" xfId="0" applyNumberFormat="1" applyFont="1" applyFill="1" applyBorder="1" applyAlignment="1">
      <alignment horizontal="center" vertical="center" wrapText="1"/>
    </xf>
    <xf numFmtId="14" fontId="22" fillId="15" borderId="38" xfId="0" applyNumberFormat="1" applyFont="1" applyFill="1" applyBorder="1" applyAlignment="1">
      <alignment horizontal="center" vertical="center" wrapText="1"/>
    </xf>
    <xf numFmtId="164" fontId="22" fillId="15" borderId="40" xfId="0" applyNumberFormat="1" applyFont="1" applyFill="1" applyBorder="1" applyAlignment="1">
      <alignment horizontal="center" vertical="center" wrapText="1"/>
    </xf>
    <xf numFmtId="0" fontId="59" fillId="0" borderId="0" xfId="0" applyFont="1" applyProtection="1">
      <protection locked="0"/>
    </xf>
    <xf numFmtId="0" fontId="31" fillId="7" borderId="27" xfId="1" applyFont="1" applyFill="1" applyBorder="1" applyAlignment="1">
      <alignment horizontal="left" vertical="top" wrapText="1"/>
    </xf>
    <xf numFmtId="0" fontId="31" fillId="7" borderId="28" xfId="1" applyFont="1" applyFill="1" applyBorder="1" applyAlignment="1">
      <alignment horizontal="left" vertical="top" wrapText="1"/>
    </xf>
    <xf numFmtId="49" fontId="31" fillId="7" borderId="28" xfId="1" applyNumberFormat="1" applyFont="1" applyFill="1" applyBorder="1" applyAlignment="1">
      <alignment horizontal="center" vertical="center" wrapText="1"/>
    </xf>
    <xf numFmtId="49" fontId="31" fillId="7" borderId="29" xfId="1" applyNumberFormat="1" applyFont="1" applyFill="1" applyBorder="1" applyAlignment="1">
      <alignment horizontal="center" vertical="center" wrapText="1"/>
    </xf>
    <xf numFmtId="0" fontId="45" fillId="4" borderId="30" xfId="0" applyFont="1" applyFill="1" applyBorder="1" applyAlignment="1">
      <alignment horizontal="center" vertical="center" wrapText="1"/>
    </xf>
    <xf numFmtId="0" fontId="45" fillId="4" borderId="4" xfId="0" applyFont="1" applyFill="1" applyBorder="1" applyAlignment="1">
      <alignment horizontal="center" vertical="center" wrapText="1"/>
    </xf>
    <xf numFmtId="0" fontId="27" fillId="4" borderId="30" xfId="0" applyFont="1" applyFill="1" applyBorder="1" applyAlignment="1">
      <alignment horizontal="left" vertical="center" wrapText="1"/>
    </xf>
    <xf numFmtId="0" fontId="27" fillId="4" borderId="4" xfId="0" applyFont="1" applyFill="1" applyBorder="1" applyAlignment="1">
      <alignment horizontal="left" vertical="center" wrapText="1"/>
    </xf>
    <xf numFmtId="0" fontId="45" fillId="4" borderId="30" xfId="0" applyFont="1" applyFill="1" applyBorder="1" applyAlignment="1">
      <alignment vertical="center" wrapText="1"/>
    </xf>
    <xf numFmtId="0" fontId="45" fillId="4" borderId="4" xfId="0" applyFont="1" applyFill="1" applyBorder="1" applyAlignment="1">
      <alignment vertical="center" wrapText="1"/>
    </xf>
    <xf numFmtId="0" fontId="45" fillId="4" borderId="31" xfId="0" applyFont="1" applyFill="1" applyBorder="1" applyAlignment="1">
      <alignment vertical="center" wrapText="1"/>
    </xf>
    <xf numFmtId="0" fontId="22" fillId="15" borderId="26" xfId="0" applyFont="1" applyFill="1" applyBorder="1" applyAlignment="1">
      <alignment horizontal="left" vertical="center"/>
    </xf>
    <xf numFmtId="0" fontId="22" fillId="15" borderId="5" xfId="0" applyFont="1" applyFill="1" applyBorder="1" applyAlignment="1">
      <alignment horizontal="left" vertical="center"/>
    </xf>
    <xf numFmtId="0" fontId="22" fillId="15" borderId="44" xfId="0" applyFont="1" applyFill="1" applyBorder="1" applyAlignment="1">
      <alignment horizontal="center" vertical="center" wrapText="1"/>
    </xf>
    <xf numFmtId="0" fontId="22" fillId="15" borderId="45" xfId="0" applyFont="1" applyFill="1" applyBorder="1" applyAlignment="1">
      <alignment horizontal="center" vertical="center" wrapText="1"/>
    </xf>
    <xf numFmtId="0" fontId="22" fillId="15" borderId="46" xfId="0" applyFont="1" applyFill="1" applyBorder="1" applyAlignment="1">
      <alignment horizontal="center" vertical="center" wrapText="1"/>
    </xf>
    <xf numFmtId="0" fontId="45" fillId="4" borderId="43" xfId="0" applyFont="1" applyFill="1" applyBorder="1" applyAlignment="1">
      <alignment horizontal="left" vertical="center" wrapText="1"/>
    </xf>
    <xf numFmtId="0" fontId="45" fillId="4" borderId="6" xfId="0" applyFont="1" applyFill="1" applyBorder="1" applyAlignment="1">
      <alignment horizontal="left" vertical="center" wrapText="1"/>
    </xf>
    <xf numFmtId="165" fontId="19" fillId="0" borderId="39" xfId="0" applyNumberFormat="1" applyFont="1" applyBorder="1" applyAlignment="1" applyProtection="1">
      <alignment horizontal="center" vertical="center"/>
      <protection locked="0"/>
    </xf>
    <xf numFmtId="165" fontId="19" fillId="0" borderId="4" xfId="0" applyNumberFormat="1" applyFont="1" applyBorder="1" applyAlignment="1" applyProtection="1">
      <alignment horizontal="center" vertical="center"/>
      <protection locked="0"/>
    </xf>
    <xf numFmtId="165" fontId="19" fillId="0" borderId="31" xfId="0" applyNumberFormat="1" applyFont="1" applyBorder="1" applyAlignment="1" applyProtection="1">
      <alignment horizontal="center" vertical="center"/>
      <protection locked="0"/>
    </xf>
    <xf numFmtId="165" fontId="19" fillId="0" borderId="52" xfId="0" applyNumberFormat="1" applyFont="1" applyBorder="1" applyAlignment="1" applyProtection="1">
      <alignment horizontal="center" vertical="center"/>
      <protection locked="0"/>
    </xf>
    <xf numFmtId="165" fontId="19" fillId="0" borderId="33" xfId="0" applyNumberFormat="1" applyFont="1" applyBorder="1" applyAlignment="1" applyProtection="1">
      <alignment horizontal="center" vertical="center"/>
      <protection locked="0"/>
    </xf>
    <xf numFmtId="165" fontId="19" fillId="0" borderId="34" xfId="0" applyNumberFormat="1" applyFont="1" applyBorder="1" applyAlignment="1" applyProtection="1">
      <alignment horizontal="center" vertical="center"/>
      <protection locked="0"/>
    </xf>
    <xf numFmtId="0" fontId="22" fillId="15" borderId="1" xfId="0" applyFont="1" applyFill="1" applyBorder="1" applyAlignment="1">
      <alignment horizontal="center" vertical="center"/>
    </xf>
    <xf numFmtId="0" fontId="22" fillId="15" borderId="2" xfId="0" applyFont="1" applyFill="1" applyBorder="1" applyAlignment="1">
      <alignment horizontal="center" vertical="center"/>
    </xf>
    <xf numFmtId="0" fontId="22" fillId="15" borderId="3" xfId="0" applyFont="1" applyFill="1" applyBorder="1" applyAlignment="1">
      <alignment horizontal="center" vertical="center"/>
    </xf>
    <xf numFmtId="0" fontId="22" fillId="15" borderId="42" xfId="0" applyFont="1" applyFill="1" applyBorder="1" applyAlignment="1">
      <alignment horizontal="left" vertical="center" wrapText="1"/>
    </xf>
    <xf numFmtId="0" fontId="22" fillId="15" borderId="13" xfId="0" applyFont="1" applyFill="1" applyBorder="1" applyAlignment="1">
      <alignment horizontal="left" vertical="center" wrapText="1"/>
    </xf>
    <xf numFmtId="0" fontId="22" fillId="15" borderId="49" xfId="0" applyFont="1" applyFill="1" applyBorder="1" applyAlignment="1">
      <alignment horizontal="left" vertical="center" wrapText="1"/>
    </xf>
    <xf numFmtId="8" fontId="21" fillId="4" borderId="30" xfId="0" applyNumberFormat="1" applyFont="1" applyFill="1" applyBorder="1" applyAlignment="1">
      <alignment horizontal="left" vertical="center"/>
    </xf>
    <xf numFmtId="8" fontId="21" fillId="4" borderId="4" xfId="0" applyNumberFormat="1" applyFont="1" applyFill="1" applyBorder="1" applyAlignment="1">
      <alignment horizontal="left" vertical="center"/>
    </xf>
    <xf numFmtId="8" fontId="21" fillId="4" borderId="59" xfId="0" applyNumberFormat="1" applyFont="1" applyFill="1" applyBorder="1" applyAlignment="1">
      <alignment horizontal="left" vertical="center"/>
    </xf>
    <xf numFmtId="8" fontId="21" fillId="4" borderId="38" xfId="0" applyNumberFormat="1" applyFont="1" applyFill="1" applyBorder="1" applyAlignment="1">
      <alignment horizontal="left" vertical="center"/>
    </xf>
    <xf numFmtId="0" fontId="22" fillId="15" borderId="44" xfId="0" applyFont="1" applyFill="1" applyBorder="1" applyAlignment="1">
      <alignment horizontal="left" vertical="center"/>
    </xf>
    <xf numFmtId="0" fontId="22" fillId="15" borderId="45" xfId="0" applyFont="1" applyFill="1" applyBorder="1" applyAlignment="1">
      <alignment horizontal="left" vertical="center"/>
    </xf>
    <xf numFmtId="0" fontId="46" fillId="2" borderId="0" xfId="0" applyFont="1" applyFill="1" applyAlignment="1">
      <alignment horizontal="center" vertical="center"/>
    </xf>
    <xf numFmtId="0" fontId="22" fillId="15" borderId="40" xfId="0" applyFont="1" applyFill="1" applyBorder="1" applyAlignment="1">
      <alignment horizontal="left" vertical="center"/>
    </xf>
    <xf numFmtId="0" fontId="22" fillId="15" borderId="7" xfId="0" applyFont="1" applyFill="1" applyBorder="1" applyAlignment="1">
      <alignment horizontal="left" vertical="center"/>
    </xf>
    <xf numFmtId="0" fontId="24" fillId="15" borderId="62" xfId="0" applyFont="1" applyFill="1" applyBorder="1" applyAlignment="1">
      <alignment horizontal="left" vertical="center" wrapText="1"/>
    </xf>
    <xf numFmtId="0" fontId="24" fillId="15" borderId="63" xfId="0" applyFont="1" applyFill="1" applyBorder="1" applyAlignment="1">
      <alignment horizontal="left" vertical="center" wrapText="1"/>
    </xf>
    <xf numFmtId="0" fontId="24" fillId="15" borderId="64" xfId="0" applyFont="1" applyFill="1" applyBorder="1" applyAlignment="1">
      <alignment horizontal="left" vertical="center" wrapText="1"/>
    </xf>
    <xf numFmtId="0" fontId="21" fillId="0" borderId="61" xfId="0" applyFont="1" applyBorder="1" applyAlignment="1" applyProtection="1">
      <alignment horizontal="center" vertical="center"/>
      <protection locked="0"/>
    </xf>
    <xf numFmtId="0" fontId="21" fillId="0" borderId="28" xfId="0" applyFont="1" applyBorder="1" applyAlignment="1" applyProtection="1">
      <alignment horizontal="center" vertical="center"/>
      <protection locked="0"/>
    </xf>
    <xf numFmtId="0" fontId="21" fillId="0" borderId="29" xfId="0" applyFont="1" applyBorder="1" applyAlignment="1" applyProtection="1">
      <alignment horizontal="center" vertical="center"/>
      <protection locked="0"/>
    </xf>
    <xf numFmtId="0" fontId="21" fillId="0" borderId="39" xfId="0" applyFont="1" applyBorder="1" applyAlignment="1" applyProtection="1">
      <alignment horizontal="center" vertical="center"/>
      <protection locked="0"/>
    </xf>
    <xf numFmtId="0" fontId="21" fillId="0" borderId="4" xfId="0" applyFont="1" applyBorder="1" applyAlignment="1" applyProtection="1">
      <alignment horizontal="center" vertical="center"/>
      <protection locked="0"/>
    </xf>
    <xf numFmtId="0" fontId="21" fillId="0" borderId="31" xfId="0" applyFont="1" applyBorder="1" applyAlignment="1" applyProtection="1">
      <alignment horizontal="center" vertical="center"/>
      <protection locked="0"/>
    </xf>
    <xf numFmtId="0" fontId="19" fillId="0" borderId="39" xfId="0" applyFont="1" applyBorder="1" applyAlignment="1" applyProtection="1">
      <alignment horizontal="center" vertical="center" wrapText="1"/>
      <protection locked="0"/>
    </xf>
    <xf numFmtId="0" fontId="19" fillId="0" borderId="4" xfId="0" applyFont="1" applyBorder="1" applyAlignment="1" applyProtection="1">
      <alignment horizontal="center" vertical="center" wrapText="1"/>
      <protection locked="0"/>
    </xf>
    <xf numFmtId="0" fontId="19" fillId="0" borderId="31" xfId="0" applyFont="1" applyBorder="1" applyAlignment="1" applyProtection="1">
      <alignment horizontal="center" vertical="center" wrapText="1"/>
      <protection locked="0"/>
    </xf>
    <xf numFmtId="0" fontId="22" fillId="15" borderId="35" xfId="0" applyFont="1" applyFill="1" applyBorder="1" applyAlignment="1">
      <alignment horizontal="left" vertical="center"/>
    </xf>
    <xf numFmtId="0" fontId="22" fillId="15" borderId="9" xfId="0" applyFont="1" applyFill="1" applyBorder="1" applyAlignment="1">
      <alignment horizontal="left" vertical="center"/>
    </xf>
    <xf numFmtId="44" fontId="21" fillId="4" borderId="39" xfId="0" applyNumberFormat="1" applyFont="1" applyFill="1" applyBorder="1" applyAlignment="1">
      <alignment horizontal="center" vertical="center"/>
    </xf>
    <xf numFmtId="44" fontId="21" fillId="4" borderId="4" xfId="0" applyNumberFormat="1" applyFont="1" applyFill="1" applyBorder="1" applyAlignment="1">
      <alignment horizontal="center" vertical="center"/>
    </xf>
    <xf numFmtId="44" fontId="21" fillId="4" borderId="31" xfId="0" applyNumberFormat="1" applyFont="1" applyFill="1" applyBorder="1" applyAlignment="1">
      <alignment horizontal="center" vertical="center"/>
    </xf>
    <xf numFmtId="0" fontId="33" fillId="0" borderId="0" xfId="0" applyFont="1" applyAlignment="1" applyProtection="1">
      <alignment horizontal="left"/>
      <protection locked="0"/>
    </xf>
    <xf numFmtId="0" fontId="18" fillId="7" borderId="23" xfId="0" applyFont="1" applyFill="1" applyBorder="1" applyAlignment="1" applyProtection="1">
      <alignment horizontal="left" vertical="center"/>
      <protection locked="0"/>
    </xf>
    <xf numFmtId="0" fontId="18" fillId="7" borderId="22" xfId="0" applyFont="1" applyFill="1" applyBorder="1" applyAlignment="1" applyProtection="1">
      <alignment horizontal="left" vertical="center"/>
      <protection locked="0"/>
    </xf>
    <xf numFmtId="0" fontId="18" fillId="7" borderId="19" xfId="0" applyFont="1" applyFill="1" applyBorder="1" applyAlignment="1" applyProtection="1">
      <alignment horizontal="left" vertical="center" wrapText="1"/>
      <protection locked="0"/>
    </xf>
    <xf numFmtId="0" fontId="18" fillId="7" borderId="12" xfId="0" applyFont="1" applyFill="1" applyBorder="1" applyAlignment="1" applyProtection="1">
      <alignment horizontal="left" vertical="center" wrapText="1"/>
      <protection locked="0"/>
    </xf>
    <xf numFmtId="0" fontId="18" fillId="7" borderId="19" xfId="0" applyFont="1" applyFill="1" applyBorder="1" applyAlignment="1" applyProtection="1">
      <alignment horizontal="left" vertical="center"/>
      <protection locked="0"/>
    </xf>
    <xf numFmtId="0" fontId="18" fillId="7" borderId="12" xfId="0" applyFont="1" applyFill="1" applyBorder="1" applyAlignment="1" applyProtection="1">
      <alignment horizontal="left" vertical="center"/>
      <protection locked="0"/>
    </xf>
    <xf numFmtId="0" fontId="29" fillId="7" borderId="19" xfId="0" applyFont="1" applyFill="1" applyBorder="1" applyAlignment="1" applyProtection="1">
      <alignment horizontal="left" vertical="center"/>
      <protection locked="0"/>
    </xf>
    <xf numFmtId="0" fontId="29" fillId="7" borderId="12" xfId="0" applyFont="1" applyFill="1" applyBorder="1" applyAlignment="1" applyProtection="1">
      <alignment horizontal="left" vertical="center"/>
      <protection locked="0"/>
    </xf>
    <xf numFmtId="0" fontId="29" fillId="8" borderId="1" xfId="0" applyFont="1" applyFill="1" applyBorder="1" applyAlignment="1" applyProtection="1">
      <alignment horizontal="left" vertical="center"/>
      <protection locked="0"/>
    </xf>
    <xf numFmtId="0" fontId="29" fillId="8" borderId="2" xfId="0" applyFont="1" applyFill="1" applyBorder="1" applyAlignment="1" applyProtection="1">
      <alignment horizontal="left" vertical="center"/>
      <protection locked="0"/>
    </xf>
    <xf numFmtId="0" fontId="29" fillId="8" borderId="3" xfId="0" applyFont="1" applyFill="1" applyBorder="1" applyAlignment="1" applyProtection="1">
      <alignment horizontal="left" vertical="center"/>
      <protection locked="0"/>
    </xf>
    <xf numFmtId="0" fontId="22" fillId="15" borderId="1" xfId="0" applyFont="1" applyFill="1" applyBorder="1" applyAlignment="1">
      <alignment horizontal="left" vertical="center"/>
    </xf>
    <xf numFmtId="0" fontId="22" fillId="15" borderId="2" xfId="0" applyFont="1" applyFill="1" applyBorder="1" applyAlignment="1">
      <alignment horizontal="left" vertical="center"/>
    </xf>
    <xf numFmtId="0" fontId="22" fillId="15" borderId="3" xfId="0" applyFont="1" applyFill="1" applyBorder="1" applyAlignment="1">
      <alignment horizontal="left" vertical="center"/>
    </xf>
    <xf numFmtId="0" fontId="29" fillId="4" borderId="2" xfId="0" applyFont="1" applyFill="1" applyBorder="1" applyAlignment="1">
      <alignment horizontal="center" vertical="center"/>
    </xf>
    <xf numFmtId="0" fontId="29" fillId="4" borderId="3" xfId="0" applyFont="1" applyFill="1" applyBorder="1" applyAlignment="1">
      <alignment horizontal="center" vertical="center"/>
    </xf>
    <xf numFmtId="0" fontId="18" fillId="0" borderId="1" xfId="0" applyFont="1" applyBorder="1" applyAlignment="1">
      <alignment horizontal="center" vertical="center"/>
    </xf>
    <xf numFmtId="0" fontId="18" fillId="0" borderId="2" xfId="0" applyFont="1" applyBorder="1" applyAlignment="1">
      <alignment horizontal="center" vertical="center"/>
    </xf>
    <xf numFmtId="0" fontId="18" fillId="0" borderId="3" xfId="0" applyFont="1" applyBorder="1" applyAlignment="1">
      <alignment horizontal="center" vertical="center"/>
    </xf>
    <xf numFmtId="0" fontId="20" fillId="3" borderId="4" xfId="0" applyFont="1" applyFill="1" applyBorder="1" applyAlignment="1">
      <alignment horizontal="left" vertical="center" wrapText="1"/>
    </xf>
    <xf numFmtId="0" fontId="32" fillId="0" borderId="0" xfId="0" applyFont="1" applyAlignment="1">
      <alignment horizontal="left" vertical="center" wrapText="1"/>
    </xf>
    <xf numFmtId="0" fontId="24" fillId="14" borderId="24" xfId="0" applyFont="1" applyFill="1" applyBorder="1" applyAlignment="1">
      <alignment horizontal="left" vertical="center" wrapText="1"/>
    </xf>
    <xf numFmtId="0" fontId="24" fillId="14" borderId="0" xfId="0" applyFont="1" applyFill="1" applyAlignment="1">
      <alignment horizontal="left" vertical="center" wrapText="1"/>
    </xf>
    <xf numFmtId="0" fontId="41" fillId="0" borderId="30" xfId="0" applyFont="1" applyBorder="1" applyAlignment="1" applyProtection="1">
      <alignment horizontal="left" vertical="center" wrapText="1"/>
      <protection locked="0"/>
    </xf>
    <xf numFmtId="0" fontId="41" fillId="0" borderId="4" xfId="0" applyFont="1" applyBorder="1" applyAlignment="1" applyProtection="1">
      <alignment horizontal="left" vertical="center" wrapText="1"/>
      <protection locked="0"/>
    </xf>
    <xf numFmtId="0" fontId="41" fillId="0" borderId="31" xfId="0" applyFont="1" applyBorder="1" applyAlignment="1" applyProtection="1">
      <alignment horizontal="left" vertical="center" wrapText="1"/>
      <protection locked="0"/>
    </xf>
    <xf numFmtId="0" fontId="18" fillId="7" borderId="44" xfId="0" applyFont="1" applyFill="1" applyBorder="1" applyAlignment="1">
      <alignment horizontal="center" vertical="center" wrapText="1"/>
    </xf>
    <xf numFmtId="0" fontId="18" fillId="7" borderId="45" xfId="0" applyFont="1" applyFill="1" applyBorder="1" applyAlignment="1">
      <alignment horizontal="center" vertical="center" wrapText="1"/>
    </xf>
    <xf numFmtId="0" fontId="18" fillId="7" borderId="46" xfId="0" applyFont="1" applyFill="1" applyBorder="1" applyAlignment="1">
      <alignment horizontal="center" vertical="center" wrapText="1"/>
    </xf>
    <xf numFmtId="0" fontId="29" fillId="4" borderId="1" xfId="0" applyFont="1" applyFill="1" applyBorder="1" applyAlignment="1">
      <alignment horizontal="left" vertical="center"/>
    </xf>
    <xf numFmtId="0" fontId="29" fillId="4" borderId="2" xfId="0" applyFont="1" applyFill="1" applyBorder="1" applyAlignment="1">
      <alignment horizontal="left" vertical="center"/>
    </xf>
    <xf numFmtId="0" fontId="29" fillId="4" borderId="3" xfId="0" applyFont="1" applyFill="1" applyBorder="1" applyAlignment="1">
      <alignment horizontal="left" vertical="center"/>
    </xf>
    <xf numFmtId="0" fontId="18" fillId="3" borderId="36" xfId="0" applyFont="1" applyFill="1" applyBorder="1" applyAlignment="1">
      <alignment horizontal="left" vertical="center" wrapText="1"/>
    </xf>
    <xf numFmtId="0" fontId="18" fillId="3" borderId="12" xfId="0" applyFont="1" applyFill="1" applyBorder="1" applyAlignment="1">
      <alignment horizontal="left" vertical="center" wrapText="1"/>
    </xf>
    <xf numFmtId="0" fontId="18" fillId="3" borderId="39" xfId="0" applyFont="1" applyFill="1" applyBorder="1" applyAlignment="1">
      <alignment horizontal="left" vertical="center" wrapText="1"/>
    </xf>
    <xf numFmtId="0" fontId="41" fillId="0" borderId="32" xfId="0" applyFont="1" applyBorder="1" applyAlignment="1" applyProtection="1">
      <alignment horizontal="left" vertical="center" wrapText="1"/>
      <protection locked="0"/>
    </xf>
    <xf numFmtId="0" fontId="41" fillId="0" borderId="33" xfId="0" applyFont="1" applyBorder="1" applyAlignment="1" applyProtection="1">
      <alignment horizontal="left" vertical="center" wrapText="1"/>
      <protection locked="0"/>
    </xf>
    <xf numFmtId="0" fontId="41" fillId="0" borderId="34" xfId="0" applyFont="1" applyBorder="1" applyAlignment="1" applyProtection="1">
      <alignment horizontal="left" vertical="center" wrapText="1"/>
      <protection locked="0"/>
    </xf>
    <xf numFmtId="0" fontId="41" fillId="0" borderId="27" xfId="0" applyFont="1" applyBorder="1" applyAlignment="1" applyProtection="1">
      <alignment horizontal="left" vertical="center" wrapText="1"/>
      <protection locked="0"/>
    </xf>
    <xf numFmtId="0" fontId="41" fillId="0" borderId="28" xfId="0" applyFont="1" applyBorder="1" applyAlignment="1" applyProtection="1">
      <alignment horizontal="left" vertical="center" wrapText="1"/>
      <protection locked="0"/>
    </xf>
    <xf numFmtId="0" fontId="41" fillId="0" borderId="29" xfId="0" applyFont="1" applyBorder="1" applyAlignment="1" applyProtection="1">
      <alignment horizontal="left" vertical="center" wrapText="1"/>
      <protection locked="0"/>
    </xf>
    <xf numFmtId="0" fontId="29" fillId="4" borderId="1" xfId="0" applyFont="1" applyFill="1" applyBorder="1" applyAlignment="1">
      <alignment horizontal="center" vertical="center"/>
    </xf>
    <xf numFmtId="0" fontId="18" fillId="7" borderId="1" xfId="0" applyFont="1" applyFill="1" applyBorder="1" applyAlignment="1">
      <alignment horizontal="center"/>
    </xf>
    <xf numFmtId="0" fontId="18" fillId="7" borderId="2" xfId="0" applyFont="1" applyFill="1" applyBorder="1" applyAlignment="1">
      <alignment horizontal="center"/>
    </xf>
    <xf numFmtId="0" fontId="18" fillId="7" borderId="3" xfId="0" applyFont="1" applyFill="1" applyBorder="1" applyAlignment="1">
      <alignment horizontal="center"/>
    </xf>
    <xf numFmtId="0" fontId="18" fillId="0" borderId="0" xfId="0" applyFont="1" applyAlignment="1">
      <alignment horizontal="left" wrapText="1"/>
    </xf>
    <xf numFmtId="0" fontId="18" fillId="3" borderId="36" xfId="0" applyFont="1" applyFill="1" applyBorder="1" applyAlignment="1">
      <alignment vertical="center" wrapText="1"/>
    </xf>
    <xf numFmtId="0" fontId="18" fillId="3" borderId="12" xfId="0" applyFont="1" applyFill="1" applyBorder="1" applyAlignment="1">
      <alignment vertical="center"/>
    </xf>
    <xf numFmtId="0" fontId="18" fillId="3" borderId="39" xfId="0" applyFont="1" applyFill="1" applyBorder="1" applyAlignment="1">
      <alignment vertical="center"/>
    </xf>
    <xf numFmtId="0" fontId="27" fillId="0" borderId="0" xfId="0" applyFont="1" applyAlignment="1">
      <alignment horizontal="center" vertical="center" wrapText="1"/>
    </xf>
    <xf numFmtId="0" fontId="36" fillId="0" borderId="36" xfId="0" applyFont="1" applyBorder="1" applyAlignment="1">
      <alignment horizontal="left" vertical="center"/>
    </xf>
    <xf numFmtId="0" fontId="36" fillId="0" borderId="12" xfId="0" applyFont="1" applyBorder="1" applyAlignment="1">
      <alignment horizontal="left" vertical="center"/>
    </xf>
    <xf numFmtId="0" fontId="36" fillId="0" borderId="39" xfId="0" applyFont="1" applyBorder="1" applyAlignment="1">
      <alignment horizontal="left" vertical="center"/>
    </xf>
    <xf numFmtId="0" fontId="37" fillId="0" borderId="0" xfId="0" applyFont="1" applyAlignment="1">
      <alignment horizontal="left" vertical="center"/>
    </xf>
    <xf numFmtId="0" fontId="34" fillId="17" borderId="36" xfId="0" applyFont="1" applyFill="1" applyBorder="1" applyAlignment="1">
      <alignment horizontal="right" vertical="center"/>
    </xf>
    <xf numFmtId="0" fontId="34" fillId="17" borderId="12" xfId="0" applyFont="1" applyFill="1" applyBorder="1" applyAlignment="1">
      <alignment horizontal="right" vertical="center"/>
    </xf>
    <xf numFmtId="0" fontId="29" fillId="17" borderId="39" xfId="0" applyFont="1" applyFill="1" applyBorder="1" applyAlignment="1">
      <alignment horizontal="right" vertical="center"/>
    </xf>
    <xf numFmtId="0" fontId="25" fillId="3" borderId="36" xfId="0" applyFont="1" applyFill="1" applyBorder="1" applyAlignment="1">
      <alignment horizontal="left" vertical="center" wrapText="1"/>
    </xf>
    <xf numFmtId="0" fontId="25" fillId="3" borderId="12" xfId="0" applyFont="1" applyFill="1" applyBorder="1" applyAlignment="1">
      <alignment horizontal="left" vertical="center" wrapText="1"/>
    </xf>
    <xf numFmtId="0" fontId="20" fillId="3" borderId="12" xfId="0" applyFont="1" applyFill="1" applyBorder="1" applyAlignment="1">
      <alignment horizontal="left" vertical="center" wrapText="1"/>
    </xf>
    <xf numFmtId="0" fontId="20" fillId="3" borderId="39" xfId="0" applyFont="1" applyFill="1" applyBorder="1" applyAlignment="1">
      <alignment horizontal="left" vertical="center" wrapText="1"/>
    </xf>
    <xf numFmtId="0" fontId="29" fillId="0" borderId="30" xfId="0" applyFont="1" applyBorder="1" applyAlignment="1">
      <alignment horizontal="left"/>
    </xf>
    <xf numFmtId="0" fontId="29" fillId="0" borderId="31" xfId="0" applyFont="1" applyBorder="1" applyAlignment="1">
      <alignment horizontal="left"/>
    </xf>
    <xf numFmtId="0" fontId="29" fillId="0" borderId="43" xfId="0" applyFont="1" applyBorder="1" applyAlignment="1">
      <alignment horizontal="left"/>
    </xf>
    <xf numFmtId="0" fontId="29" fillId="0" borderId="54" xfId="0" applyFont="1" applyBorder="1" applyAlignment="1">
      <alignment horizontal="left"/>
    </xf>
    <xf numFmtId="0" fontId="28" fillId="15" borderId="24" xfId="0" applyFont="1" applyFill="1" applyBorder="1" applyAlignment="1">
      <alignment horizontal="left" vertical="center"/>
    </xf>
    <xf numFmtId="0" fontId="28" fillId="15" borderId="0" xfId="0" applyFont="1" applyFill="1" applyAlignment="1">
      <alignment horizontal="left" vertical="center"/>
    </xf>
    <xf numFmtId="0" fontId="28" fillId="15" borderId="1" xfId="0" applyFont="1" applyFill="1" applyBorder="1" applyAlignment="1">
      <alignment horizontal="left" vertical="center"/>
    </xf>
    <xf numFmtId="0" fontId="28" fillId="15" borderId="2" xfId="0" applyFont="1" applyFill="1" applyBorder="1" applyAlignment="1">
      <alignment horizontal="left" vertical="center"/>
    </xf>
    <xf numFmtId="0" fontId="26" fillId="3" borderId="36" xfId="0" applyFont="1" applyFill="1" applyBorder="1" applyAlignment="1">
      <alignment horizontal="left" vertical="center" wrapText="1"/>
    </xf>
  </cellXfs>
  <cellStyles count="4">
    <cellStyle name="Normal" xfId="0" builtinId="0"/>
    <cellStyle name="Normal 2" xfId="1" xr:uid="{00000000-0005-0000-0000-000001000000}"/>
    <cellStyle name="Normal 3" xfId="2" xr:uid="{00000000-0005-0000-0000-000002000000}"/>
    <cellStyle name="Per cent" xfId="3" builtinId="5"/>
  </cellStyles>
  <dxfs count="29">
    <dxf>
      <fill>
        <patternFill>
          <bgColor rgb="FF00B050"/>
        </patternFill>
      </fill>
    </dxf>
    <dxf>
      <fill>
        <patternFill>
          <bgColor rgb="FFFFC000"/>
        </patternFill>
      </fill>
    </dxf>
    <dxf>
      <fill>
        <patternFill>
          <bgColor rgb="FFFF0000"/>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ont>
        <color rgb="FFFF0000"/>
      </font>
    </dxf>
    <dxf>
      <font>
        <b val="0"/>
        <i val="0"/>
        <strike val="0"/>
        <condense val="0"/>
        <extend val="0"/>
        <outline val="0"/>
        <shadow val="0"/>
        <u val="none"/>
        <vertAlign val="baseline"/>
        <sz val="12"/>
        <color theme="1"/>
        <name val="Arial"/>
        <family val="2"/>
        <scheme val="none"/>
      </font>
      <numFmt numFmtId="0" formatCode="General"/>
      <fill>
        <patternFill patternType="solid">
          <fgColor indexed="64"/>
          <bgColor theme="4" tint="0.79998168889431442"/>
        </patternFill>
      </fill>
      <alignment horizontal="general" vertical="bottom" textRotation="0" wrapText="1" indent="0" justifyLastLine="0" shrinkToFit="0" readingOrder="0"/>
      <border diagonalUp="0" diagonalDown="0">
        <left style="thin">
          <color indexed="64"/>
        </left>
        <right style="medium">
          <color indexed="64"/>
        </right>
        <top style="thin">
          <color indexed="64"/>
        </top>
        <bottom style="thin">
          <color indexed="64"/>
        </bottom>
      </border>
      <protection locked="0" hidden="0"/>
    </dxf>
    <dxf>
      <font>
        <b val="0"/>
        <i val="0"/>
        <strike val="0"/>
        <condense val="0"/>
        <extend val="0"/>
        <outline val="0"/>
        <shadow val="0"/>
        <u val="none"/>
        <vertAlign val="baseline"/>
        <sz val="12"/>
        <color auto="1"/>
        <name val="Arial"/>
        <family val="2"/>
        <scheme val="none"/>
      </font>
      <fill>
        <patternFill patternType="solid">
          <fgColor indexed="64"/>
          <bgColor theme="4" tint="0.79998168889431442"/>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auto="1"/>
        <name val="Arial"/>
        <family val="2"/>
        <scheme val="none"/>
      </font>
      <fill>
        <patternFill patternType="solid">
          <fgColor indexed="64"/>
          <bgColor theme="4" tint="0.79998168889431442"/>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auto="1"/>
        <name val="Arial"/>
        <family val="2"/>
        <scheme val="none"/>
      </font>
      <fill>
        <patternFill patternType="solid">
          <fgColor indexed="64"/>
          <bgColor theme="4" tint="0.79998168889431442"/>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Arial"/>
        <family val="2"/>
        <scheme val="none"/>
      </font>
      <numFmt numFmtId="1" formatCode="0"/>
      <fill>
        <patternFill patternType="solid">
          <fgColor indexed="64"/>
          <bgColor theme="4" tint="0.79998168889431442"/>
        </patternFill>
      </fill>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auto="1"/>
        <name val="Arial"/>
        <family val="2"/>
        <scheme val="none"/>
      </font>
      <fill>
        <patternFill patternType="solid">
          <fgColor indexed="64"/>
          <bgColor theme="4" tint="0.79998168889431442"/>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auto="1"/>
        <name val="Arial"/>
        <family val="2"/>
        <scheme val="none"/>
      </font>
      <fill>
        <patternFill patternType="solid">
          <fgColor indexed="64"/>
          <bgColor theme="4" tint="0.79998168889431442"/>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2"/>
        <color auto="1"/>
        <name val="Arial"/>
        <family val="2"/>
        <scheme val="none"/>
      </font>
      <fill>
        <patternFill patternType="solid">
          <fgColor indexed="64"/>
          <bgColor theme="0"/>
        </patternFill>
      </fill>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auto="1"/>
        <name val="Arial"/>
        <family val="2"/>
        <scheme val="none"/>
      </font>
      <fill>
        <patternFill patternType="solid">
          <fgColor indexed="64"/>
          <bgColor theme="4" tint="0.79998168889431442"/>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auto="1"/>
        <name val="Arial"/>
        <family val="2"/>
        <scheme val="none"/>
      </font>
      <fill>
        <patternFill patternType="solid">
          <fgColor indexed="64"/>
          <bgColor theme="4" tint="0.79998168889431442"/>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2"/>
        <color theme="1"/>
        <name val="Arial"/>
        <family val="2"/>
        <scheme val="none"/>
      </font>
      <fill>
        <patternFill patternType="solid">
          <fgColor indexed="64"/>
          <bgColor theme="4" tint="0.79998168889431442"/>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2"/>
        <color auto="1"/>
        <name val="Arial"/>
        <family val="2"/>
        <scheme val="none"/>
      </font>
      <fill>
        <patternFill patternType="solid">
          <fgColor indexed="64"/>
          <bgColor theme="0"/>
        </patternFill>
      </fill>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2"/>
        <color auto="1"/>
        <name val="Arial"/>
        <family val="2"/>
        <scheme val="none"/>
      </font>
      <fill>
        <patternFill patternType="solid">
          <fgColor indexed="64"/>
          <bgColor theme="0"/>
        </patternFill>
      </fill>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2"/>
        <color auto="1"/>
        <name val="Arial"/>
        <family val="2"/>
        <scheme val="none"/>
      </font>
      <fill>
        <patternFill patternType="solid">
          <fgColor indexed="64"/>
          <bgColor theme="0"/>
        </patternFill>
      </fill>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2"/>
        <color auto="1"/>
        <name val="Arial"/>
        <family val="2"/>
        <scheme val="none"/>
      </font>
      <fill>
        <patternFill patternType="solid">
          <fgColor indexed="64"/>
          <bgColor theme="0"/>
        </patternFill>
      </fill>
      <alignment horizontal="left" vertical="center" textRotation="0" wrapText="0" indent="0" justifyLastLine="0" shrinkToFit="0" readingOrder="0"/>
      <border diagonalUp="0" diagonalDown="0">
        <left style="medium">
          <color indexed="64"/>
        </left>
        <right style="thin">
          <color indexed="64"/>
        </right>
        <top style="thin">
          <color indexed="64"/>
        </top>
        <bottom style="thin">
          <color indexed="64"/>
        </bottom>
      </border>
      <protection locked="0" hidden="0"/>
    </dxf>
    <dxf>
      <border>
        <top style="thin">
          <color indexed="64"/>
        </top>
      </border>
    </dxf>
    <dxf>
      <border diagonalUp="0" diagonalDown="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2"/>
        <color rgb="FF000000"/>
        <name val="Arial"/>
        <family val="2"/>
        <scheme val="none"/>
      </font>
      <fill>
        <patternFill patternType="solid">
          <fgColor rgb="FF000000"/>
          <bgColor rgb="FFDCE6F1"/>
        </patternFill>
      </fill>
      <alignment horizontal="general" vertical="bottom" textRotation="0" wrapText="1" indent="0" justifyLastLine="0" shrinkToFit="0" readingOrder="0"/>
      <protection locked="0" hidden="0"/>
    </dxf>
    <dxf>
      <border>
        <bottom style="thin">
          <color indexed="64"/>
        </bottom>
      </border>
    </dxf>
    <dxf>
      <font>
        <b/>
        <i val="0"/>
        <strike val="0"/>
        <condense val="0"/>
        <extend val="0"/>
        <outline val="0"/>
        <shadow val="0"/>
        <u val="none"/>
        <vertAlign val="baseline"/>
        <sz val="12"/>
        <color theme="0"/>
        <name val="Arial"/>
        <family val="2"/>
        <scheme val="none"/>
      </font>
      <fill>
        <patternFill patternType="solid">
          <fgColor indexed="64"/>
          <bgColor rgb="FF002060"/>
        </patternFill>
      </fill>
      <alignment horizontal="center" vertical="center" textRotation="0" wrapText="1" indent="0" justifyLastLine="0" shrinkToFit="0" readingOrder="0"/>
      <border diagonalUp="0" diagonalDown="0">
        <left style="thin">
          <color indexed="64"/>
        </left>
        <right style="thin">
          <color indexed="64"/>
        </right>
        <top/>
        <bottom/>
      </border>
      <protection locked="0" hidden="0"/>
    </dxf>
  </dxfs>
  <tableStyles count="0" defaultTableStyle="TableStyleMedium2" defaultPivotStyle="PivotStyleLight16"/>
  <colors>
    <mruColors>
      <color rgb="FFFFA669"/>
      <color rgb="FFFF9999"/>
      <color rgb="FFFF7C80"/>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10.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1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6.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7.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8.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9.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xdr:col>
      <xdr:colOff>2249805</xdr:colOff>
      <xdr:row>26</xdr:row>
      <xdr:rowOff>71120</xdr:rowOff>
    </xdr:from>
    <xdr:to>
      <xdr:col>7</xdr:col>
      <xdr:colOff>160020</xdr:colOff>
      <xdr:row>34</xdr:row>
      <xdr:rowOff>144780</xdr:rowOff>
    </xdr:to>
    <xdr:sp macro="" textlink="">
      <xdr:nvSpPr>
        <xdr:cNvPr id="2" name="Callout: Up Arrow 4">
          <a:extLst>
            <a:ext uri="{FF2B5EF4-FFF2-40B4-BE49-F238E27FC236}">
              <a16:creationId xmlns:a16="http://schemas.microsoft.com/office/drawing/2014/main" id="{0FDA0FA4-48F6-416F-A6C4-021A68EC3288}"/>
            </a:ext>
            <a:ext uri="{147F2762-F138-4A5C-976F-8EAC2B608ADB}">
              <a16:predDERef xmlns:a16="http://schemas.microsoft.com/office/drawing/2014/main" pred="{6D34B017-FDCA-44EB-BB19-29647E20E031}"/>
            </a:ext>
          </a:extLst>
        </xdr:cNvPr>
        <xdr:cNvSpPr/>
      </xdr:nvSpPr>
      <xdr:spPr>
        <a:xfrm>
          <a:off x="10258425" y="7340600"/>
          <a:ext cx="3922395" cy="1780540"/>
        </a:xfrm>
        <a:prstGeom prst="upArrowCallou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solidFill>
                <a:schemeClr val="tx1"/>
              </a:solidFill>
              <a:latin typeface="Arial" panose="020B0604020202020204" pitchFamily="34" charset="0"/>
              <a:cs typeface="Arial" panose="020B0604020202020204" pitchFamily="34" charset="0"/>
            </a:rPr>
            <a:t>Your</a:t>
          </a:r>
          <a:r>
            <a:rPr lang="en-GB" sz="1100" baseline="0">
              <a:solidFill>
                <a:schemeClr val="tx1"/>
              </a:solidFill>
              <a:latin typeface="Arial" panose="020B0604020202020204" pitchFamily="34" charset="0"/>
              <a:cs typeface="Arial" panose="020B0604020202020204" pitchFamily="34" charset="0"/>
            </a:rPr>
            <a:t> funding profile should correspond with your expenditure profile in </a:t>
          </a:r>
          <a:r>
            <a:rPr lang="en-GB" sz="1100" b="1" baseline="0">
              <a:solidFill>
                <a:schemeClr val="tx1"/>
              </a:solidFill>
              <a:latin typeface="Arial" panose="020B0604020202020204" pitchFamily="34" charset="0"/>
              <a:cs typeface="Arial" panose="020B0604020202020204" pitchFamily="34" charset="0"/>
            </a:rPr>
            <a:t>Expenditure Profile tab</a:t>
          </a:r>
          <a:r>
            <a:rPr lang="en-GB" sz="1100" baseline="0">
              <a:solidFill>
                <a:schemeClr val="tx1"/>
              </a:solidFill>
              <a:latin typeface="Arial" panose="020B0604020202020204" pitchFamily="34" charset="0"/>
              <a:cs typeface="Arial" panose="020B0604020202020204" pitchFamily="34" charset="0"/>
            </a:rPr>
            <a:t>. These cells will highlight </a:t>
          </a:r>
          <a:r>
            <a:rPr lang="en-GB" sz="1100" b="1" baseline="0">
              <a:solidFill>
                <a:srgbClr val="FF0000"/>
              </a:solidFill>
              <a:latin typeface="Arial" panose="020B0604020202020204" pitchFamily="34" charset="0"/>
              <a:cs typeface="Arial" panose="020B0604020202020204" pitchFamily="34" charset="0"/>
            </a:rPr>
            <a:t>Red</a:t>
          </a:r>
          <a:r>
            <a:rPr lang="en-GB" sz="1100" baseline="0">
              <a:solidFill>
                <a:schemeClr val="tx1"/>
              </a:solidFill>
              <a:latin typeface="Arial" panose="020B0604020202020204" pitchFamily="34" charset="0"/>
              <a:cs typeface="Arial" panose="020B0604020202020204" pitchFamily="34" charset="0"/>
            </a:rPr>
            <a:t> if there is an error.</a:t>
          </a:r>
          <a:endParaRPr lang="en-GB" sz="1100">
            <a:solidFill>
              <a:schemeClr val="tx1"/>
            </a:solidFill>
            <a:latin typeface="Arial" panose="020B0604020202020204" pitchFamily="34" charset="0"/>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15</xdr:col>
      <xdr:colOff>304800</xdr:colOff>
      <xdr:row>33</xdr:row>
      <xdr:rowOff>53842</xdr:rowOff>
    </xdr:from>
    <xdr:to>
      <xdr:col>17</xdr:col>
      <xdr:colOff>906780</xdr:colOff>
      <xdr:row>38</xdr:row>
      <xdr:rowOff>83820</xdr:rowOff>
    </xdr:to>
    <xdr:sp macro="" textlink="">
      <xdr:nvSpPr>
        <xdr:cNvPr id="4" name="Callout: Up Arrow 4">
          <a:extLst>
            <a:ext uri="{FF2B5EF4-FFF2-40B4-BE49-F238E27FC236}">
              <a16:creationId xmlns:a16="http://schemas.microsoft.com/office/drawing/2014/main" id="{CBD468B4-5B3B-4CDE-A921-7A0857A1427D}"/>
            </a:ext>
          </a:extLst>
        </xdr:cNvPr>
        <xdr:cNvSpPr/>
      </xdr:nvSpPr>
      <xdr:spPr>
        <a:xfrm>
          <a:off x="20063460" y="9495022"/>
          <a:ext cx="2659380" cy="1393958"/>
        </a:xfrm>
        <a:prstGeom prst="upArrowCallou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solidFill>
                <a:schemeClr val="tx1"/>
              </a:solidFill>
              <a:latin typeface="Arial" panose="020B0604020202020204" pitchFamily="34" charset="0"/>
              <a:cs typeface="Arial" panose="020B0604020202020204" pitchFamily="34" charset="0"/>
            </a:rPr>
            <a:t>Totals</a:t>
          </a:r>
          <a:r>
            <a:rPr lang="en-GB" sz="1100" baseline="0">
              <a:solidFill>
                <a:schemeClr val="tx1"/>
              </a:solidFill>
              <a:latin typeface="Arial" panose="020B0604020202020204" pitchFamily="34" charset="0"/>
              <a:cs typeface="Arial" panose="020B0604020202020204" pitchFamily="34" charset="0"/>
            </a:rPr>
            <a:t> in Column (C) &amp; (O) should match. Cell will show</a:t>
          </a:r>
          <a:r>
            <a:rPr lang="en-GB" sz="1100" baseline="0">
              <a:solidFill>
                <a:srgbClr val="FF0000"/>
              </a:solidFill>
              <a:latin typeface="Arial" panose="020B0604020202020204" pitchFamily="34" charset="0"/>
              <a:cs typeface="Arial" panose="020B0604020202020204" pitchFamily="34" charset="0"/>
            </a:rPr>
            <a:t> red </a:t>
          </a:r>
          <a:r>
            <a:rPr lang="en-GB" sz="1100" baseline="0">
              <a:solidFill>
                <a:schemeClr val="tx1"/>
              </a:solidFill>
              <a:latin typeface="Arial" panose="020B0604020202020204" pitchFamily="34" charset="0"/>
              <a:cs typeface="Arial" panose="020B0604020202020204" pitchFamily="34" charset="0"/>
            </a:rPr>
            <a:t>if incorrect. </a:t>
          </a:r>
        </a:p>
        <a:p>
          <a:pPr algn="ctr"/>
          <a:r>
            <a:rPr lang="en-GB" sz="1100" b="1">
              <a:solidFill>
                <a:sysClr val="windowText" lastClr="000000"/>
              </a:solidFill>
              <a:effectLst/>
              <a:latin typeface="Arial" panose="020B0604020202020204" pitchFamily="34" charset="0"/>
              <a:ea typeface="+mn-ea"/>
              <a:cs typeface="Arial" panose="020B0604020202020204" pitchFamily="34" charset="0"/>
            </a:rPr>
            <a:t>Your</a:t>
          </a:r>
          <a:r>
            <a:rPr lang="en-GB" sz="1100" b="1" baseline="0">
              <a:solidFill>
                <a:sysClr val="windowText" lastClr="000000"/>
              </a:solidFill>
              <a:effectLst/>
              <a:latin typeface="Arial" panose="020B0604020202020204" pitchFamily="34" charset="0"/>
              <a:ea typeface="+mn-ea"/>
              <a:cs typeface="Arial" panose="020B0604020202020204" pitchFamily="34" charset="0"/>
            </a:rPr>
            <a:t> Expenditure profile should correspond with your funding profile in the Funding Profile tab. </a:t>
          </a:r>
          <a:endParaRPr lang="en-GB" sz="1050" b="1" u="none">
            <a:solidFill>
              <a:schemeClr val="tx1"/>
            </a:solidFill>
            <a:latin typeface="Arial" panose="020B0604020202020204" pitchFamily="34" charset="0"/>
            <a:cs typeface="Arial" panose="020B0604020202020204" pitchFamily="34" charset="0"/>
          </a:endParaRPr>
        </a:p>
      </xdr:txBody>
    </xdr:sp>
    <xdr:clientData/>
  </xdr:twoCellAnchor>
  <xdr:twoCellAnchor>
    <xdr:from>
      <xdr:col>6</xdr:col>
      <xdr:colOff>91440</xdr:colOff>
      <xdr:row>37</xdr:row>
      <xdr:rowOff>0</xdr:rowOff>
    </xdr:from>
    <xdr:to>
      <xdr:col>8</xdr:col>
      <xdr:colOff>1057275</xdr:colOff>
      <xdr:row>41</xdr:row>
      <xdr:rowOff>25309</xdr:rowOff>
    </xdr:to>
    <xdr:sp macro="" textlink="">
      <xdr:nvSpPr>
        <xdr:cNvPr id="5" name="Rectangle: Folded Corner 4">
          <a:extLst>
            <a:ext uri="{FF2B5EF4-FFF2-40B4-BE49-F238E27FC236}">
              <a16:creationId xmlns:a16="http://schemas.microsoft.com/office/drawing/2014/main" id="{C4A677A5-8B46-46D7-AC29-4E15D1DBD5CF}"/>
            </a:ext>
          </a:extLst>
        </xdr:cNvPr>
        <xdr:cNvSpPr/>
      </xdr:nvSpPr>
      <xdr:spPr>
        <a:xfrm>
          <a:off x="9949815" y="10086975"/>
          <a:ext cx="2918460" cy="1282609"/>
        </a:xfrm>
        <a:prstGeom prst="foldedCorner">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200">
              <a:solidFill>
                <a:schemeClr val="tx1"/>
              </a:solidFill>
              <a:latin typeface="Arial" panose="020B0604020202020204" pitchFamily="34" charset="0"/>
              <a:cs typeface="Arial" panose="020B0604020202020204" pitchFamily="34" charset="0"/>
            </a:rPr>
            <a:t>Before</a:t>
          </a:r>
          <a:r>
            <a:rPr lang="en-GB" sz="1200" baseline="0">
              <a:solidFill>
                <a:schemeClr val="tx1"/>
              </a:solidFill>
              <a:latin typeface="Arial" panose="020B0604020202020204" pitchFamily="34" charset="0"/>
              <a:cs typeface="Arial" panose="020B0604020202020204" pitchFamily="34" charset="0"/>
            </a:rPr>
            <a:t> submitting please check the accuracy of your budget to ensure there are no errors and the totals are correct.  Ensure formulas are correct on any new lines or rows added.  </a:t>
          </a:r>
          <a:endParaRPr lang="en-GB" sz="1200">
            <a:solidFill>
              <a:schemeClr val="tx1"/>
            </a:solidFill>
            <a:latin typeface="Arial" panose="020B0604020202020204" pitchFamily="34" charset="0"/>
            <a:cs typeface="Arial" panose="020B0604020202020204"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945108</xdr:colOff>
      <xdr:row>38</xdr:row>
      <xdr:rowOff>562609</xdr:rowOff>
    </xdr:from>
    <xdr:to>
      <xdr:col>4</xdr:col>
      <xdr:colOff>571499</xdr:colOff>
      <xdr:row>42</xdr:row>
      <xdr:rowOff>101600</xdr:rowOff>
    </xdr:to>
    <xdr:pic>
      <xdr:nvPicPr>
        <xdr:cNvPr id="2" name="Picture 1">
          <a:extLst>
            <a:ext uri="{FF2B5EF4-FFF2-40B4-BE49-F238E27FC236}">
              <a16:creationId xmlns:a16="http://schemas.microsoft.com/office/drawing/2014/main" id="{3533E535-E19E-4E05-85A1-9CB4A73C17F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45108" y="8784589"/>
          <a:ext cx="5046751" cy="46037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A6442683-9785-4C18-B3FF-8790B035BC6F}" name="Risk_Register2" displayName="Risk_Register2" ref="A11:O37" totalsRowShown="0" headerRowDxfId="28" dataDxfId="26" headerRowBorderDxfId="27" tableBorderDxfId="25" totalsRowBorderDxfId="24">
  <autoFilter ref="A11:O37" xr:uid="{A6442683-9785-4C18-B3FF-8790B035BC6F}"/>
  <tableColumns count="15">
    <tableColumn id="5" xr3:uid="{037C9FD4-56B7-4C65-98B2-D7DBB1E2CFF9}" name="Risk number" dataDxfId="23"/>
    <tableColumn id="6" xr3:uid="{E818EBFF-F9E3-493D-BFF1-6C4DA87B7359}" name="Risk category " dataDxfId="22"/>
    <tableColumn id="7" xr3:uid="{EDD7E6C1-D95F-4610-BFEE-BFE907B46D60}" name="Threat /  Opportunity " dataDxfId="21"/>
    <tableColumn id="8" xr3:uid="{0BC523D9-E006-4A21-BD59-05CEC13C4507}" name="Risk / Opportunity Title " dataDxfId="20"/>
    <tableColumn id="1" xr3:uid="{706F2C06-07DE-4157-A012-FA1018608B35}" name="Detailed Description_x000a_(There is a risk/opportunity that…….) " dataDxfId="19"/>
    <tableColumn id="12" xr3:uid="{FFA29F41-2DB8-467D-84F1-1A38F618AE51}" name="Risk / Opportunity Cause _x000a_(The risk is caused by….)" dataDxfId="18"/>
    <tableColumn id="11" xr3:uid="{0EBC6A58-B54B-460D-9DE5-C253EE92B112}" name="Consequence of risk / opportunity_x000a_(The impact of the threat will be….)" dataDxfId="17"/>
    <tableColumn id="9" xr3:uid="{2ADBA543-044B-4AC0-ADDE-C96A142722B8}" name="Likelihood " dataDxfId="16"/>
    <tableColumn id="13" xr3:uid="{9CC16F38-699A-4094-A9E3-248A520BB974}" name="Impact" dataDxfId="15"/>
    <tableColumn id="2" xr3:uid="{9BAC158D-9653-4776-BB36-ADB17C2E52DE}" name="Risk Assessment Rating" dataDxfId="14"/>
    <tableColumn id="3" xr3:uid="{B3D0712D-0CE6-4BCB-865A-83D08394FC93}" name="Mitigation Strategy and actions" dataDxfId="13"/>
    <tableColumn id="15" xr3:uid="{CC49B552-D2E4-48FC-AC06-6F55A183C6AA}" name="When the mitigation action has been / will be implemented" dataDxfId="12"/>
    <tableColumn id="14" xr3:uid="{7B0E66B4-4EA5-48BA-AE09-CFEDACD2748D}" name="Post Mitigation Likelihood" dataDxfId="11"/>
    <tableColumn id="10" xr3:uid="{4D733157-1D9C-46EC-BF23-1982D9E2B57F}" name="Post Mitigation Impact" dataDxfId="10"/>
    <tableColumn id="4" xr3:uid="{D88DA413-3048-4A07-8403-C736A4BB5066}" name="Post Mitigation Risk Assessment Rating " dataDxfId="9"/>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2.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3.xml"/><Relationship Id="rId1" Type="http://schemas.openxmlformats.org/officeDocument/2006/relationships/printerSettings" Target="../printerSettings/printerSettings14.bin"/><Relationship Id="rId4" Type="http://schemas.openxmlformats.org/officeDocument/2006/relationships/table" Target="../tables/table1.xml"/></Relationships>
</file>

<file path=xl/worksheets/_rels/sheet15.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50AE5B-6144-4610-9CAA-10EA47AB8A22}">
  <sheetPr codeName="Sheet1">
    <pageSetUpPr fitToPage="1"/>
  </sheetPr>
  <dimension ref="A1:M58"/>
  <sheetViews>
    <sheetView showGridLines="0" tabSelected="1" zoomScaleNormal="100" workbookViewId="0">
      <selection activeCell="C5" sqref="C5:E5"/>
    </sheetView>
  </sheetViews>
  <sheetFormatPr defaultColWidth="9.33203125" defaultRowHeight="19.2" x14ac:dyDescent="0.45"/>
  <cols>
    <col min="1" max="1" width="13.6640625" style="21" customWidth="1"/>
    <col min="2" max="2" width="28.44140625" style="21" customWidth="1"/>
    <col min="3" max="3" width="28.33203125" style="21" customWidth="1"/>
    <col min="4" max="4" width="7.6640625" style="21" customWidth="1"/>
    <col min="5" max="5" width="13.6640625" style="22" customWidth="1"/>
    <col min="6" max="6" width="4.6640625" style="23" customWidth="1"/>
    <col min="7" max="8" width="29.33203125" style="17" customWidth="1"/>
    <col min="9" max="9" width="16.6640625" style="17" customWidth="1"/>
    <col min="10" max="10" width="4.44140625" style="17" customWidth="1"/>
    <col min="11" max="13" width="22.44140625" style="17" customWidth="1"/>
    <col min="14" max="16384" width="9.33203125" style="17"/>
  </cols>
  <sheetData>
    <row r="1" spans="1:13" ht="9.6" customHeight="1" x14ac:dyDescent="0.45"/>
    <row r="2" spans="1:13" ht="38.700000000000003" customHeight="1" thickBot="1" x14ac:dyDescent="0.5">
      <c r="A2" s="422" t="s">
        <v>0</v>
      </c>
      <c r="B2" s="422"/>
      <c r="C2" s="422"/>
      <c r="D2" s="422"/>
      <c r="E2" s="422"/>
      <c r="F2" s="422"/>
      <c r="G2" s="422"/>
      <c r="H2" s="422"/>
      <c r="I2" s="422"/>
      <c r="J2" s="422"/>
      <c r="K2" s="422"/>
      <c r="L2" s="422"/>
      <c r="M2" s="422"/>
    </row>
    <row r="3" spans="1:13" s="99" customFormat="1" ht="37.200000000000003" customHeight="1" thickBot="1" x14ac:dyDescent="0.75">
      <c r="A3" s="425" t="s">
        <v>1</v>
      </c>
      <c r="B3" s="426"/>
      <c r="C3" s="426"/>
      <c r="D3" s="426"/>
      <c r="E3" s="426"/>
      <c r="F3" s="426"/>
      <c r="G3" s="426"/>
      <c r="H3" s="426"/>
      <c r="I3" s="426"/>
      <c r="J3" s="426"/>
      <c r="K3" s="426"/>
      <c r="L3" s="426"/>
      <c r="M3" s="427"/>
    </row>
    <row r="4" spans="1:13" ht="33" customHeight="1" thickBot="1" x14ac:dyDescent="0.5">
      <c r="A4" s="204"/>
      <c r="B4" s="204"/>
      <c r="C4" s="204"/>
      <c r="D4" s="204"/>
      <c r="E4" s="212"/>
      <c r="F4" s="19"/>
      <c r="G4" s="19"/>
      <c r="H4" s="19"/>
      <c r="I4" s="19"/>
      <c r="J4" s="19"/>
      <c r="K4" s="19"/>
      <c r="L4" s="19"/>
      <c r="M4" s="19"/>
    </row>
    <row r="5" spans="1:13" ht="22.5" customHeight="1" x14ac:dyDescent="0.45">
      <c r="A5" s="423" t="s">
        <v>2</v>
      </c>
      <c r="B5" s="424"/>
      <c r="C5" s="428"/>
      <c r="D5" s="429"/>
      <c r="E5" s="430"/>
      <c r="F5" s="19"/>
      <c r="G5" s="19"/>
      <c r="H5" s="19"/>
      <c r="I5" s="19"/>
      <c r="J5" s="19"/>
      <c r="K5" s="19"/>
      <c r="L5" s="19"/>
      <c r="M5" s="19"/>
    </row>
    <row r="6" spans="1:13" ht="22.5" customHeight="1" x14ac:dyDescent="0.45">
      <c r="A6" s="397" t="s">
        <v>3</v>
      </c>
      <c r="B6" s="398"/>
      <c r="C6" s="431"/>
      <c r="D6" s="432"/>
      <c r="E6" s="433"/>
      <c r="F6" s="19"/>
      <c r="G6" s="19"/>
      <c r="H6" s="19"/>
      <c r="I6" s="19"/>
      <c r="J6" s="19"/>
      <c r="K6" s="19"/>
      <c r="L6" s="19"/>
      <c r="M6" s="19"/>
    </row>
    <row r="7" spans="1:13" ht="22.5" customHeight="1" thickBot="1" x14ac:dyDescent="0.5">
      <c r="A7" s="397" t="s">
        <v>4</v>
      </c>
      <c r="B7" s="398"/>
      <c r="C7" s="431"/>
      <c r="D7" s="432"/>
      <c r="E7" s="433"/>
      <c r="F7" s="19"/>
      <c r="G7" s="19"/>
      <c r="H7" s="19"/>
      <c r="I7" s="19"/>
      <c r="J7" s="19"/>
      <c r="K7" s="19"/>
      <c r="L7" s="19"/>
      <c r="M7" s="19"/>
    </row>
    <row r="8" spans="1:13" ht="60" customHeight="1" x14ac:dyDescent="0.45">
      <c r="A8" s="397" t="s">
        <v>5</v>
      </c>
      <c r="B8" s="398"/>
      <c r="C8" s="434"/>
      <c r="D8" s="435"/>
      <c r="E8" s="436"/>
      <c r="F8" s="19"/>
      <c r="G8" s="19"/>
      <c r="H8" s="413" t="s">
        <v>6</v>
      </c>
      <c r="I8" s="414"/>
      <c r="J8" s="415"/>
      <c r="K8" s="213" t="s">
        <v>7</v>
      </c>
      <c r="L8" s="213" t="s">
        <v>8</v>
      </c>
      <c r="M8" s="214" t="s">
        <v>9</v>
      </c>
    </row>
    <row r="9" spans="1:13" ht="22.5" customHeight="1" x14ac:dyDescent="0.45">
      <c r="A9" s="397" t="s">
        <v>10</v>
      </c>
      <c r="B9" s="398"/>
      <c r="C9" s="439">
        <f>'Expenditure Profile'!E33</f>
        <v>0</v>
      </c>
      <c r="D9" s="440"/>
      <c r="E9" s="441"/>
      <c r="F9" s="19"/>
      <c r="G9" s="19"/>
      <c r="H9" s="416" t="str">
        <f>'SPF Financial Breakdown'!A103</f>
        <v>Communities &amp; Place</v>
      </c>
      <c r="I9" s="417"/>
      <c r="J9" s="417"/>
      <c r="K9" s="210">
        <f>'SPF Financial Breakdown'!L103</f>
        <v>0</v>
      </c>
      <c r="L9" s="210">
        <f>'SPF Financial Breakdown'!M103</f>
        <v>0</v>
      </c>
      <c r="M9" s="211">
        <f>'SPF Financial Breakdown'!N103</f>
        <v>0</v>
      </c>
    </row>
    <row r="10" spans="1:13" ht="22.5" customHeight="1" x14ac:dyDescent="0.45">
      <c r="A10" s="397" t="s">
        <v>11</v>
      </c>
      <c r="B10" s="398"/>
      <c r="C10" s="439">
        <f>'SPF Financial Breakdown'!N107</f>
        <v>0</v>
      </c>
      <c r="D10" s="440"/>
      <c r="E10" s="441"/>
      <c r="F10" s="19"/>
      <c r="G10" s="19"/>
      <c r="H10" s="416" t="str">
        <f>'SPF Financial Breakdown'!A104</f>
        <v>Supporting Local Business</v>
      </c>
      <c r="I10" s="417"/>
      <c r="J10" s="417"/>
      <c r="K10" s="210">
        <f>'SPF Financial Breakdown'!L104</f>
        <v>0</v>
      </c>
      <c r="L10" s="210">
        <f>'SPF Financial Breakdown'!M104</f>
        <v>0</v>
      </c>
      <c r="M10" s="211">
        <f>'SPF Financial Breakdown'!N104</f>
        <v>0</v>
      </c>
    </row>
    <row r="11" spans="1:13" ht="22.5" customHeight="1" x14ac:dyDescent="0.45">
      <c r="A11" s="397" t="s">
        <v>12</v>
      </c>
      <c r="B11" s="398"/>
      <c r="C11" s="439">
        <f>'Expenditure Profile'!K33</f>
        <v>0</v>
      </c>
      <c r="D11" s="440"/>
      <c r="E11" s="441"/>
      <c r="F11" s="19"/>
      <c r="G11" s="19"/>
      <c r="H11" s="416" t="str">
        <f>'SPF Financial Breakdown'!A105</f>
        <v>People &amp; Skills</v>
      </c>
      <c r="I11" s="417"/>
      <c r="J11" s="417"/>
      <c r="K11" s="210">
        <f>'SPF Financial Breakdown'!L105</f>
        <v>0</v>
      </c>
      <c r="L11" s="210">
        <f>'SPF Financial Breakdown'!M105</f>
        <v>0</v>
      </c>
      <c r="M11" s="211">
        <f>'SPF Financial Breakdown'!N105</f>
        <v>0</v>
      </c>
    </row>
    <row r="12" spans="1:13" ht="22.5" customHeight="1" thickBot="1" x14ac:dyDescent="0.5">
      <c r="A12" s="397" t="s">
        <v>13</v>
      </c>
      <c r="B12" s="398"/>
      <c r="C12" s="404"/>
      <c r="D12" s="405"/>
      <c r="E12" s="406"/>
      <c r="F12" s="19"/>
      <c r="G12" s="19"/>
      <c r="H12" s="418" t="str">
        <f>'SPF Financial Breakdown'!A106</f>
        <v>Multiply</v>
      </c>
      <c r="I12" s="419"/>
      <c r="J12" s="419"/>
      <c r="K12" s="208">
        <f>'SPF Financial Breakdown'!L106</f>
        <v>0</v>
      </c>
      <c r="L12" s="208">
        <f>'SPF Financial Breakdown'!M106</f>
        <v>0</v>
      </c>
      <c r="M12" s="209">
        <f>'SPF Financial Breakdown'!N106</f>
        <v>0</v>
      </c>
    </row>
    <row r="13" spans="1:13" ht="26.1" customHeight="1" thickBot="1" x14ac:dyDescent="0.5">
      <c r="A13" s="437" t="s">
        <v>14</v>
      </c>
      <c r="B13" s="438"/>
      <c r="C13" s="407"/>
      <c r="D13" s="408"/>
      <c r="E13" s="409"/>
      <c r="F13" s="19"/>
      <c r="G13" s="19"/>
      <c r="H13" s="420" t="s">
        <v>15</v>
      </c>
      <c r="I13" s="421"/>
      <c r="J13" s="421"/>
      <c r="K13" s="206">
        <f>SUM(K9:K12)</f>
        <v>0</v>
      </c>
      <c r="L13" s="206">
        <f>SUM(L9:L12)</f>
        <v>0</v>
      </c>
      <c r="M13" s="207">
        <f>SUM(M9:M12)</f>
        <v>0</v>
      </c>
    </row>
    <row r="14" spans="1:13" ht="31.5" customHeight="1" x14ac:dyDescent="0.45">
      <c r="A14" s="201"/>
      <c r="B14" s="201"/>
      <c r="C14" s="201"/>
      <c r="D14" s="202"/>
      <c r="E14" s="203"/>
      <c r="F14" s="19"/>
      <c r="G14" s="19"/>
      <c r="H14" s="19"/>
      <c r="I14" s="19"/>
      <c r="J14" s="19"/>
      <c r="K14" s="19"/>
      <c r="L14" s="19"/>
      <c r="M14" s="19"/>
    </row>
    <row r="15" spans="1:13" ht="27.6" customHeight="1" thickBot="1" x14ac:dyDescent="0.5">
      <c r="A15" s="204"/>
      <c r="B15" s="204"/>
      <c r="C15" s="204"/>
      <c r="D15" s="204"/>
      <c r="E15" s="204"/>
      <c r="F15" s="205"/>
      <c r="G15" s="19"/>
      <c r="H15" s="19"/>
      <c r="I15" s="19"/>
      <c r="J15" s="19"/>
      <c r="K15" s="19"/>
      <c r="L15" s="19"/>
      <c r="M15" s="19"/>
    </row>
    <row r="16" spans="1:13" ht="49.2" customHeight="1" thickBot="1" x14ac:dyDescent="0.5">
      <c r="A16" s="399" t="s">
        <v>16</v>
      </c>
      <c r="B16" s="400"/>
      <c r="C16" s="400"/>
      <c r="D16" s="400"/>
      <c r="E16" s="401"/>
      <c r="F16" s="19"/>
      <c r="G16" s="410" t="s">
        <v>17</v>
      </c>
      <c r="H16" s="411"/>
      <c r="I16" s="412"/>
      <c r="J16" s="156"/>
      <c r="K16" s="410" t="s">
        <v>18</v>
      </c>
      <c r="L16" s="411"/>
      <c r="M16" s="412"/>
    </row>
    <row r="17" spans="1:13" s="162" customFormat="1" ht="40.5" customHeight="1" x14ac:dyDescent="0.4">
      <c r="A17" s="394" t="str">
        <f>IF('SPF Interventions'!B13="","",'SPF Interventions'!B13)</f>
        <v/>
      </c>
      <c r="B17" s="395"/>
      <c r="C17" s="395"/>
      <c r="D17" s="395"/>
      <c r="E17" s="396"/>
      <c r="F17" s="272"/>
      <c r="G17" s="392" t="str">
        <f>IF('SPF Outputs'!B13="","",'SPF Outputs'!B13)</f>
        <v/>
      </c>
      <c r="H17" s="393"/>
      <c r="I17" s="274" t="str">
        <f>IF('SPF Outputs'!I13=0,"",'SPF Outputs'!I13)</f>
        <v/>
      </c>
      <c r="J17" s="272"/>
      <c r="K17" s="402" t="str">
        <f>IF('SPF Outcomes'!B13="","",'SPF Outcomes'!B13)</f>
        <v/>
      </c>
      <c r="L17" s="403"/>
      <c r="M17" s="273" t="str">
        <f>IF('SPF Outcomes'!B13="","",'SPF Outcomes'!I13)</f>
        <v/>
      </c>
    </row>
    <row r="18" spans="1:13" s="27" customFormat="1" ht="40.5" customHeight="1" x14ac:dyDescent="0.4">
      <c r="A18" s="394" t="str">
        <f>IF('SPF Interventions'!B14="","",'SPF Interventions'!B14)</f>
        <v/>
      </c>
      <c r="B18" s="395"/>
      <c r="C18" s="395"/>
      <c r="D18" s="395"/>
      <c r="E18" s="396"/>
      <c r="F18" s="51"/>
      <c r="G18" s="392" t="str">
        <f>IF('SPF Outputs'!B14="","",'SPF Outputs'!B14)</f>
        <v/>
      </c>
      <c r="H18" s="393"/>
      <c r="I18" s="274" t="str">
        <f>IF('SPF Outputs'!I14=0,"",'SPF Outputs'!I14)</f>
        <v/>
      </c>
      <c r="J18" s="51"/>
      <c r="K18" s="402" t="str">
        <f>IF('SPF Outcomes'!B14="","",'SPF Outcomes'!B14)</f>
        <v/>
      </c>
      <c r="L18" s="403"/>
      <c r="M18" s="275" t="str">
        <f>IF('SPF Outcomes'!B14="","",'SPF Outcomes'!I14)</f>
        <v/>
      </c>
    </row>
    <row r="19" spans="1:13" s="27" customFormat="1" ht="40.5" customHeight="1" x14ac:dyDescent="0.4">
      <c r="A19" s="394" t="str">
        <f>IF('SPF Interventions'!B15="","",'SPF Interventions'!B15)</f>
        <v/>
      </c>
      <c r="B19" s="395"/>
      <c r="C19" s="395"/>
      <c r="D19" s="395"/>
      <c r="E19" s="396"/>
      <c r="F19" s="51"/>
      <c r="G19" s="392" t="str">
        <f>IF('SPF Outputs'!B15="","",'SPF Outputs'!B15)</f>
        <v/>
      </c>
      <c r="H19" s="393"/>
      <c r="I19" s="274" t="str">
        <f>IF('SPF Outputs'!I15=0,"",'SPF Outputs'!I15)</f>
        <v/>
      </c>
      <c r="J19" s="51"/>
      <c r="K19" s="402" t="str">
        <f>IF('SPF Outcomes'!B15="","",'SPF Outcomes'!B15)</f>
        <v/>
      </c>
      <c r="L19" s="403"/>
      <c r="M19" s="275" t="str">
        <f>IF('SPF Outcomes'!B15="","",'SPF Outcomes'!I15)</f>
        <v/>
      </c>
    </row>
    <row r="20" spans="1:13" s="27" customFormat="1" ht="40.5" customHeight="1" x14ac:dyDescent="0.4">
      <c r="A20" s="394" t="str">
        <f>IF('SPF Interventions'!B16="","",'SPF Interventions'!B16)</f>
        <v/>
      </c>
      <c r="B20" s="395"/>
      <c r="C20" s="395"/>
      <c r="D20" s="395"/>
      <c r="E20" s="396"/>
      <c r="F20" s="51"/>
      <c r="G20" s="392" t="str">
        <f>IF('SPF Outputs'!B16="","",'SPF Outputs'!B16)</f>
        <v/>
      </c>
      <c r="H20" s="393"/>
      <c r="I20" s="274" t="str">
        <f>IF('SPF Outputs'!I16=0,"",'SPF Outputs'!I16)</f>
        <v/>
      </c>
      <c r="J20" s="51"/>
      <c r="K20" s="402" t="str">
        <f>IF('SPF Outcomes'!B16="","",'SPF Outcomes'!B16)</f>
        <v/>
      </c>
      <c r="L20" s="403"/>
      <c r="M20" s="275" t="str">
        <f>IF('SPF Outcomes'!B16="","",'SPF Outcomes'!I16)</f>
        <v/>
      </c>
    </row>
    <row r="21" spans="1:13" s="27" customFormat="1" ht="40.5" customHeight="1" x14ac:dyDescent="0.4">
      <c r="A21" s="394" t="str">
        <f>IF('SPF Interventions'!B17="","",'SPF Interventions'!B17)</f>
        <v/>
      </c>
      <c r="B21" s="395"/>
      <c r="C21" s="395"/>
      <c r="D21" s="395"/>
      <c r="E21" s="396"/>
      <c r="F21" s="51"/>
      <c r="G21" s="392" t="str">
        <f>IF('SPF Outputs'!B17="","",'SPF Outputs'!B17)</f>
        <v/>
      </c>
      <c r="H21" s="393"/>
      <c r="I21" s="274" t="str">
        <f>IF('SPF Outputs'!I17=0,"",'SPF Outputs'!I17)</f>
        <v/>
      </c>
      <c r="J21" s="51"/>
      <c r="K21" s="402" t="str">
        <f>IF('SPF Outcomes'!B17="","",'SPF Outcomes'!B17)</f>
        <v/>
      </c>
      <c r="L21" s="403"/>
      <c r="M21" s="275" t="str">
        <f>IF('SPF Outcomes'!B17="","",'SPF Outcomes'!I17)</f>
        <v/>
      </c>
    </row>
    <row r="22" spans="1:13" s="27" customFormat="1" ht="40.5" customHeight="1" x14ac:dyDescent="0.4">
      <c r="A22" s="394" t="str">
        <f>IF('SPF Interventions'!B18="","",'SPF Interventions'!B18)</f>
        <v/>
      </c>
      <c r="B22" s="395"/>
      <c r="C22" s="395"/>
      <c r="D22" s="395"/>
      <c r="E22" s="396"/>
      <c r="F22" s="51"/>
      <c r="G22" s="392" t="str">
        <f>IF('SPF Outputs'!B18="","",'SPF Outputs'!B18)</f>
        <v/>
      </c>
      <c r="H22" s="393"/>
      <c r="I22" s="274" t="str">
        <f>IF('SPF Outputs'!I18=0,"",'SPF Outputs'!I18)</f>
        <v/>
      </c>
      <c r="J22" s="51"/>
      <c r="K22" s="402" t="str">
        <f>IF('SPF Outcomes'!B18="","",'SPF Outcomes'!B18)</f>
        <v/>
      </c>
      <c r="L22" s="403"/>
      <c r="M22" s="275" t="str">
        <f>IF('SPF Outcomes'!B18="","",'SPF Outcomes'!I18)</f>
        <v/>
      </c>
    </row>
    <row r="23" spans="1:13" s="27" customFormat="1" ht="40.5" customHeight="1" x14ac:dyDescent="0.4">
      <c r="A23" s="394" t="str">
        <f>IF('SPF Interventions'!B19="","",'SPF Interventions'!B19)</f>
        <v/>
      </c>
      <c r="B23" s="395"/>
      <c r="C23" s="395"/>
      <c r="D23" s="395"/>
      <c r="E23" s="396"/>
      <c r="F23" s="51"/>
      <c r="G23" s="392" t="str">
        <f>IF('SPF Outputs'!B19="","",'SPF Outputs'!B19)</f>
        <v/>
      </c>
      <c r="H23" s="393"/>
      <c r="I23" s="274" t="str">
        <f>IF('SPF Outputs'!I19=0,"",'SPF Outputs'!I19)</f>
        <v/>
      </c>
      <c r="J23" s="51"/>
      <c r="K23" s="402" t="str">
        <f>IF('SPF Outcomes'!B19="","",'SPF Outcomes'!B19)</f>
        <v/>
      </c>
      <c r="L23" s="403"/>
      <c r="M23" s="275" t="str">
        <f>IF('SPF Outcomes'!B19="","",'SPF Outcomes'!I19)</f>
        <v/>
      </c>
    </row>
    <row r="24" spans="1:13" s="27" customFormat="1" ht="40.5" customHeight="1" x14ac:dyDescent="0.4">
      <c r="A24" s="394" t="str">
        <f>IF('SPF Interventions'!B20="","",'SPF Interventions'!B20)</f>
        <v/>
      </c>
      <c r="B24" s="395"/>
      <c r="C24" s="395"/>
      <c r="D24" s="395"/>
      <c r="E24" s="396"/>
      <c r="F24" s="51"/>
      <c r="G24" s="392" t="str">
        <f>IF('SPF Outputs'!B20="","",'SPF Outputs'!B20)</f>
        <v/>
      </c>
      <c r="H24" s="393"/>
      <c r="I24" s="274" t="str">
        <f>IF('SPF Outputs'!I20=0,"",'SPF Outputs'!I20)</f>
        <v/>
      </c>
      <c r="J24" s="51"/>
      <c r="K24" s="402" t="str">
        <f>IF('SPF Outcomes'!B20="","",'SPF Outcomes'!B20)</f>
        <v/>
      </c>
      <c r="L24" s="403"/>
      <c r="M24" s="275" t="str">
        <f>IF('SPF Outcomes'!B20="","",'SPF Outcomes'!I20)</f>
        <v/>
      </c>
    </row>
    <row r="25" spans="1:13" s="27" customFormat="1" ht="40.5" customHeight="1" x14ac:dyDescent="0.4">
      <c r="A25" s="394" t="str">
        <f>IF('SPF Interventions'!B21="","",'SPF Interventions'!B21)</f>
        <v/>
      </c>
      <c r="B25" s="395"/>
      <c r="C25" s="395"/>
      <c r="D25" s="395"/>
      <c r="E25" s="396"/>
      <c r="F25" s="51"/>
      <c r="G25" s="392" t="str">
        <f>IF('SPF Outputs'!B21="","",'SPF Outputs'!B21)</f>
        <v/>
      </c>
      <c r="H25" s="393"/>
      <c r="I25" s="274" t="str">
        <f>IF('SPF Outputs'!I21=0,"",'SPF Outputs'!I21)</f>
        <v/>
      </c>
      <c r="J25" s="51"/>
      <c r="K25" s="402" t="str">
        <f>IF('SPF Outcomes'!B21="","",'SPF Outcomes'!B21)</f>
        <v/>
      </c>
      <c r="L25" s="403"/>
      <c r="M25" s="275" t="str">
        <f>IF('SPF Outcomes'!B21="","",'SPF Outcomes'!I21)</f>
        <v/>
      </c>
    </row>
    <row r="26" spans="1:13" s="27" customFormat="1" ht="40.5" customHeight="1" x14ac:dyDescent="0.4">
      <c r="A26" s="394" t="str">
        <f>IF('SPF Interventions'!B22="","",'SPF Interventions'!B22)</f>
        <v/>
      </c>
      <c r="B26" s="395"/>
      <c r="C26" s="395"/>
      <c r="D26" s="395"/>
      <c r="E26" s="396"/>
      <c r="F26" s="51"/>
      <c r="G26" s="392" t="str">
        <f>IF('SPF Outputs'!B22="","",'SPF Outputs'!B22)</f>
        <v/>
      </c>
      <c r="H26" s="393"/>
      <c r="I26" s="274" t="str">
        <f>IF('SPF Outputs'!I22=0,"",'SPF Outputs'!I22)</f>
        <v/>
      </c>
      <c r="J26" s="51"/>
      <c r="K26" s="402" t="str">
        <f>IF('SPF Outcomes'!B22="","",'SPF Outcomes'!B22)</f>
        <v/>
      </c>
      <c r="L26" s="403"/>
      <c r="M26" s="275" t="str">
        <f>IF('SPF Outcomes'!B22="","",'SPF Outcomes'!I22)</f>
        <v/>
      </c>
    </row>
    <row r="27" spans="1:13" s="27" customFormat="1" ht="40.5" customHeight="1" x14ac:dyDescent="0.4">
      <c r="A27" s="394" t="str">
        <f>IF('SPF Interventions'!B23="","",'SPF Interventions'!B23)</f>
        <v/>
      </c>
      <c r="B27" s="395"/>
      <c r="C27" s="395"/>
      <c r="D27" s="395"/>
      <c r="E27" s="396"/>
      <c r="F27" s="51"/>
      <c r="G27" s="392" t="str">
        <f>IF('SPF Outputs'!B23="","",'SPF Outputs'!B23)</f>
        <v/>
      </c>
      <c r="H27" s="393"/>
      <c r="I27" s="274" t="str">
        <f>IF('SPF Outputs'!I23=0,"",'SPF Outputs'!I23)</f>
        <v/>
      </c>
      <c r="J27" s="51"/>
      <c r="K27" s="402" t="str">
        <f>IF('SPF Outcomes'!B23="","",'SPF Outcomes'!B23)</f>
        <v/>
      </c>
      <c r="L27" s="403"/>
      <c r="M27" s="275" t="str">
        <f>IF('SPF Outcomes'!B23="","",'SPF Outcomes'!I23)</f>
        <v/>
      </c>
    </row>
    <row r="28" spans="1:13" s="27" customFormat="1" ht="40.5" customHeight="1" x14ac:dyDescent="0.4">
      <c r="A28" s="394" t="str">
        <f>IF('SPF Interventions'!B24="","",'SPF Interventions'!B24)</f>
        <v/>
      </c>
      <c r="B28" s="395"/>
      <c r="C28" s="395"/>
      <c r="D28" s="395"/>
      <c r="E28" s="396"/>
      <c r="F28" s="51"/>
      <c r="G28" s="392" t="str">
        <f>IF('SPF Outputs'!B24="","",'SPF Outputs'!B24)</f>
        <v/>
      </c>
      <c r="H28" s="393"/>
      <c r="I28" s="274" t="str">
        <f>IF('SPF Outputs'!I24=0,"",'SPF Outputs'!I24)</f>
        <v/>
      </c>
      <c r="J28" s="51"/>
      <c r="K28" s="390" t="str">
        <f>IF('SPF Outcomes'!B24="","",'SPF Outcomes'!B24)</f>
        <v/>
      </c>
      <c r="L28" s="391"/>
      <c r="M28" s="275" t="str">
        <f>IF('SPF Outcomes'!B24="","",'SPF Outcomes'!I24)</f>
        <v/>
      </c>
    </row>
    <row r="29" spans="1:13" s="27" customFormat="1" ht="40.5" customHeight="1" x14ac:dyDescent="0.4">
      <c r="A29" s="394" t="str">
        <f>IF('SPF Interventions'!B25="","",'SPF Interventions'!B25)</f>
        <v/>
      </c>
      <c r="B29" s="395"/>
      <c r="C29" s="395"/>
      <c r="D29" s="395"/>
      <c r="E29" s="396"/>
      <c r="F29" s="51"/>
      <c r="G29" s="392" t="str">
        <f>IF('SPF Outputs'!B25="","",'SPF Outputs'!B25)</f>
        <v/>
      </c>
      <c r="H29" s="393"/>
      <c r="I29" s="274" t="str">
        <f>IF('SPF Outputs'!I25=0,"",'SPF Outputs'!I25)</f>
        <v/>
      </c>
      <c r="J29" s="51"/>
      <c r="K29" s="390" t="str">
        <f>IF('SPF Outcomes'!B25="","",'SPF Outcomes'!B25)</f>
        <v/>
      </c>
      <c r="L29" s="391"/>
      <c r="M29" s="275" t="str">
        <f>IF('SPF Outcomes'!B25="","",'SPF Outcomes'!I25)</f>
        <v/>
      </c>
    </row>
    <row r="30" spans="1:13" s="27" customFormat="1" ht="40.5" customHeight="1" x14ac:dyDescent="0.4">
      <c r="A30" s="394" t="str">
        <f>IF('SPF Interventions'!B26="","",'SPF Interventions'!B26)</f>
        <v/>
      </c>
      <c r="B30" s="395"/>
      <c r="C30" s="395"/>
      <c r="D30" s="395"/>
      <c r="E30" s="396"/>
      <c r="F30" s="51"/>
      <c r="G30" s="392" t="str">
        <f>IF('SPF Outputs'!B26="","",'SPF Outputs'!B26)</f>
        <v/>
      </c>
      <c r="H30" s="393"/>
      <c r="I30" s="274" t="str">
        <f>IF('SPF Outputs'!I26=0,"",'SPF Outputs'!I26)</f>
        <v/>
      </c>
      <c r="J30" s="51"/>
      <c r="K30" s="390" t="str">
        <f>IF('SPF Outcomes'!B26="","",'SPF Outcomes'!B26)</f>
        <v/>
      </c>
      <c r="L30" s="391"/>
      <c r="M30" s="275" t="str">
        <f>IF('SPF Outcomes'!B26="","",'SPF Outcomes'!I26)</f>
        <v/>
      </c>
    </row>
    <row r="31" spans="1:13" s="27" customFormat="1" ht="40.5" customHeight="1" x14ac:dyDescent="0.4">
      <c r="A31" s="394" t="str">
        <f>IF('SPF Interventions'!B27="","",'SPF Interventions'!B27)</f>
        <v/>
      </c>
      <c r="B31" s="395"/>
      <c r="C31" s="395"/>
      <c r="D31" s="395"/>
      <c r="E31" s="396"/>
      <c r="F31" s="51"/>
      <c r="G31" s="392" t="str">
        <f>IF('SPF Outputs'!B27="","",'SPF Outputs'!B27)</f>
        <v/>
      </c>
      <c r="H31" s="393"/>
      <c r="I31" s="274" t="str">
        <f>IF('SPF Outputs'!I27=0,"",'SPF Outputs'!I27)</f>
        <v/>
      </c>
      <c r="J31" s="51"/>
      <c r="K31" s="390" t="str">
        <f>IF('SPF Outcomes'!B27="","",'SPF Outcomes'!B27)</f>
        <v/>
      </c>
      <c r="L31" s="391"/>
      <c r="M31" s="275" t="str">
        <f>IF('SPF Outcomes'!B27="","",'SPF Outcomes'!I27)</f>
        <v/>
      </c>
    </row>
    <row r="32" spans="1:13" s="27" customFormat="1" ht="40.5" customHeight="1" x14ac:dyDescent="0.4">
      <c r="A32" s="394" t="str">
        <f>IF('SPF Interventions'!B28="","",'SPF Interventions'!B28)</f>
        <v/>
      </c>
      <c r="B32" s="395"/>
      <c r="C32" s="395"/>
      <c r="D32" s="395"/>
      <c r="E32" s="396"/>
      <c r="F32" s="51"/>
      <c r="G32" s="392" t="str">
        <f>IF('SPF Outputs'!B28="","",'SPF Outputs'!B28)</f>
        <v/>
      </c>
      <c r="H32" s="393"/>
      <c r="I32" s="274" t="str">
        <f>IF('SPF Outputs'!I28=0,"",'SPF Outputs'!I28)</f>
        <v/>
      </c>
      <c r="J32" s="51"/>
      <c r="K32" s="390" t="str">
        <f>IF('SPF Outcomes'!B28="","",'SPF Outcomes'!B28)</f>
        <v/>
      </c>
      <c r="L32" s="391"/>
      <c r="M32" s="275" t="str">
        <f>IF('SPF Outcomes'!B28="","",'SPF Outcomes'!I28)</f>
        <v/>
      </c>
    </row>
    <row r="33" spans="1:13" s="27" customFormat="1" ht="40.5" customHeight="1" x14ac:dyDescent="0.4">
      <c r="A33" s="394" t="str">
        <f>IF('SPF Interventions'!B29="","",'SPF Interventions'!B29)</f>
        <v/>
      </c>
      <c r="B33" s="395"/>
      <c r="C33" s="395"/>
      <c r="D33" s="395"/>
      <c r="E33" s="396"/>
      <c r="F33" s="51"/>
      <c r="G33" s="392" t="str">
        <f>IF('SPF Outputs'!B29="","",'SPF Outputs'!B29)</f>
        <v/>
      </c>
      <c r="H33" s="393"/>
      <c r="I33" s="274" t="str">
        <f>IF('SPF Outputs'!I29=0,"",'SPF Outputs'!I29)</f>
        <v/>
      </c>
      <c r="J33" s="51"/>
      <c r="K33" s="390" t="str">
        <f>IF('SPF Outcomes'!B29="","",'SPF Outcomes'!B29)</f>
        <v/>
      </c>
      <c r="L33" s="391"/>
      <c r="M33" s="275" t="str">
        <f>IF('SPF Outcomes'!B29="","",'SPF Outcomes'!I29)</f>
        <v/>
      </c>
    </row>
    <row r="34" spans="1:13" s="27" customFormat="1" ht="40.5" customHeight="1" x14ac:dyDescent="0.4">
      <c r="A34" s="394" t="str">
        <f>IF('SPF Interventions'!B30="","",'SPF Interventions'!B30)</f>
        <v/>
      </c>
      <c r="B34" s="395"/>
      <c r="C34" s="395"/>
      <c r="D34" s="395"/>
      <c r="E34" s="396"/>
      <c r="F34" s="51"/>
      <c r="G34" s="392" t="str">
        <f>IF('SPF Outputs'!B30="","",'SPF Outputs'!B30)</f>
        <v/>
      </c>
      <c r="H34" s="393"/>
      <c r="I34" s="274" t="str">
        <f>IF('SPF Outputs'!I30=0,"",'SPF Outputs'!I30)</f>
        <v/>
      </c>
      <c r="J34" s="51"/>
      <c r="K34" s="390" t="str">
        <f>IF('SPF Outcomes'!B30="","",'SPF Outcomes'!B30)</f>
        <v/>
      </c>
      <c r="L34" s="391"/>
      <c r="M34" s="275" t="str">
        <f>IF('SPF Outcomes'!B30="","",'SPF Outcomes'!I30)</f>
        <v/>
      </c>
    </row>
    <row r="35" spans="1:13" s="27" customFormat="1" ht="40.5" customHeight="1" x14ac:dyDescent="0.4">
      <c r="A35" s="394" t="str">
        <f>IF('SPF Interventions'!B31="","",'SPF Interventions'!B31)</f>
        <v/>
      </c>
      <c r="B35" s="395"/>
      <c r="C35" s="395"/>
      <c r="D35" s="395"/>
      <c r="E35" s="396"/>
      <c r="F35" s="51"/>
      <c r="G35" s="392" t="str">
        <f>IF('SPF Outputs'!B31="","",'SPF Outputs'!B31)</f>
        <v/>
      </c>
      <c r="H35" s="393"/>
      <c r="I35" s="274" t="str">
        <f>IF('SPF Outputs'!I31=0,"",'SPF Outputs'!I31)</f>
        <v/>
      </c>
      <c r="J35" s="51"/>
      <c r="K35" s="390" t="str">
        <f>IF('SPF Outcomes'!B31="","",'SPF Outcomes'!B31)</f>
        <v/>
      </c>
      <c r="L35" s="391"/>
      <c r="M35" s="275" t="str">
        <f>IF('SPF Outcomes'!B31="","",'SPF Outcomes'!I31)</f>
        <v/>
      </c>
    </row>
    <row r="36" spans="1:13" s="27" customFormat="1" ht="40.5" customHeight="1" x14ac:dyDescent="0.4">
      <c r="A36" s="394" t="str">
        <f>IF('SPF Interventions'!B32="","",'SPF Interventions'!B32)</f>
        <v/>
      </c>
      <c r="B36" s="395"/>
      <c r="C36" s="395"/>
      <c r="D36" s="395"/>
      <c r="E36" s="396"/>
      <c r="F36" s="51"/>
      <c r="G36" s="392" t="str">
        <f>IF('SPF Outputs'!B32="","",'SPF Outputs'!B32)</f>
        <v/>
      </c>
      <c r="H36" s="393"/>
      <c r="I36" s="274" t="str">
        <f>IF('SPF Outputs'!I32=0,"",'SPF Outputs'!I32)</f>
        <v/>
      </c>
      <c r="J36" s="51"/>
      <c r="K36" s="390" t="str">
        <f>IF('SPF Outcomes'!B32="","",'SPF Outcomes'!B32)</f>
        <v/>
      </c>
      <c r="L36" s="391"/>
      <c r="M36" s="275" t="str">
        <f>IF('SPF Outcomes'!B32="","",'SPF Outcomes'!I32)</f>
        <v/>
      </c>
    </row>
    <row r="37" spans="1:13" ht="40.200000000000003" customHeight="1" x14ac:dyDescent="0.45">
      <c r="A37" s="394" t="str">
        <f>IF('SPF Interventions'!B33="","",'SPF Interventions'!B33)</f>
        <v/>
      </c>
      <c r="B37" s="395"/>
      <c r="C37" s="395"/>
      <c r="D37" s="395"/>
      <c r="E37" s="396"/>
      <c r="F37" s="17"/>
      <c r="G37" s="392" t="str">
        <f>IF('SPF Outputs'!B33="","",'SPF Outputs'!B33)</f>
        <v/>
      </c>
      <c r="H37" s="393"/>
      <c r="I37" s="274" t="str">
        <f>IF('SPF Outputs'!I33=0,"",'SPF Outputs'!I33)</f>
        <v/>
      </c>
      <c r="K37" s="390" t="str">
        <f>IF('SPF Outcomes'!B33="","",'SPF Outcomes'!B33)</f>
        <v/>
      </c>
      <c r="L37" s="391"/>
      <c r="M37" s="275" t="str">
        <f>IF('SPF Outcomes'!B33="","",'SPF Outcomes'!I33)</f>
        <v/>
      </c>
    </row>
    <row r="38" spans="1:13" ht="40.200000000000003" customHeight="1" x14ac:dyDescent="0.45">
      <c r="A38" s="394" t="str">
        <f>IF('SPF Interventions'!B34="","",'SPF Interventions'!B34)</f>
        <v/>
      </c>
      <c r="B38" s="395"/>
      <c r="C38" s="395"/>
      <c r="D38" s="395"/>
      <c r="E38" s="396"/>
      <c r="F38" s="103"/>
      <c r="G38" s="392" t="str">
        <f>IF('SPF Outputs'!B34="","",'SPF Outputs'!B34)</f>
        <v/>
      </c>
      <c r="H38" s="393"/>
      <c r="I38" s="274" t="str">
        <f>IF('SPF Outputs'!I34=0,"",'SPF Outputs'!I34)</f>
        <v/>
      </c>
      <c r="K38" s="390" t="str">
        <f>IF('SPF Outcomes'!B34="","",'SPF Outcomes'!B34)</f>
        <v/>
      </c>
      <c r="L38" s="391"/>
      <c r="M38" s="275" t="str">
        <f>IF('SPF Outcomes'!B34="","",'SPF Outcomes'!I34)</f>
        <v/>
      </c>
    </row>
    <row r="39" spans="1:13" ht="40.200000000000003" customHeight="1" x14ac:dyDescent="0.45">
      <c r="A39" s="394" t="str">
        <f>IF('SPF Interventions'!B35="","",'SPF Interventions'!B35)</f>
        <v/>
      </c>
      <c r="B39" s="395"/>
      <c r="C39" s="395"/>
      <c r="D39" s="395"/>
      <c r="E39" s="396"/>
      <c r="F39" s="17"/>
      <c r="G39" s="392" t="str">
        <f>IF('SPF Outputs'!B35="","",'SPF Outputs'!B35)</f>
        <v/>
      </c>
      <c r="H39" s="393"/>
      <c r="I39" s="274" t="str">
        <f>IF('SPF Outputs'!I35=0,"",'SPF Outputs'!I35)</f>
        <v/>
      </c>
      <c r="K39" s="390" t="str">
        <f>IF('SPF Outcomes'!B35="","",'SPF Outcomes'!B35)</f>
        <v/>
      </c>
      <c r="L39" s="391"/>
      <c r="M39" s="275" t="str">
        <f>IF('SPF Outcomes'!B35="","",'SPF Outcomes'!I35)</f>
        <v/>
      </c>
    </row>
    <row r="40" spans="1:13" ht="40.200000000000003" customHeight="1" x14ac:dyDescent="0.45">
      <c r="A40" s="394" t="str">
        <f>IF('SPF Interventions'!B36="","",'SPF Interventions'!B36)</f>
        <v/>
      </c>
      <c r="B40" s="395"/>
      <c r="C40" s="395"/>
      <c r="D40" s="395"/>
      <c r="E40" s="396"/>
      <c r="F40" s="17"/>
      <c r="G40" s="392" t="str">
        <f>IF('SPF Outputs'!B36="","",'SPF Outputs'!B36)</f>
        <v/>
      </c>
      <c r="H40" s="393"/>
      <c r="I40" s="274" t="str">
        <f>IF('SPF Outputs'!I36=0,"",'SPF Outputs'!I36)</f>
        <v/>
      </c>
      <c r="K40" s="390" t="str">
        <f>IF('SPF Outcomes'!B36="","",'SPF Outcomes'!B36)</f>
        <v/>
      </c>
      <c r="L40" s="391"/>
      <c r="M40" s="275" t="str">
        <f>IF('SPF Outcomes'!B36="","",'SPF Outcomes'!I36)</f>
        <v/>
      </c>
    </row>
    <row r="41" spans="1:13" ht="40.200000000000003" customHeight="1" x14ac:dyDescent="0.45">
      <c r="A41" s="394" t="str">
        <f>IF('SPF Interventions'!B37="","",'SPF Interventions'!B37)</f>
        <v/>
      </c>
      <c r="B41" s="395"/>
      <c r="C41" s="395"/>
      <c r="D41" s="395"/>
      <c r="E41" s="396"/>
      <c r="F41" s="17"/>
      <c r="G41" s="392" t="str">
        <f>IF('SPF Outputs'!B37="","",'SPF Outputs'!B37)</f>
        <v/>
      </c>
      <c r="H41" s="393"/>
      <c r="I41" s="274" t="str">
        <f>IF('SPF Outputs'!I37=0,"",'SPF Outputs'!I37)</f>
        <v/>
      </c>
      <c r="K41" s="390" t="str">
        <f>IF('SPF Outcomes'!B37="","",'SPF Outcomes'!B37)</f>
        <v/>
      </c>
      <c r="L41" s="391"/>
      <c r="M41" s="275" t="str">
        <f>IF('SPF Outcomes'!B37="","",'SPF Outcomes'!I37)</f>
        <v/>
      </c>
    </row>
    <row r="42" spans="1:13" ht="40.200000000000003" customHeight="1" x14ac:dyDescent="0.45">
      <c r="A42" s="394" t="str">
        <f>IF('SPF Interventions'!B38="","",'SPF Interventions'!B38)</f>
        <v/>
      </c>
      <c r="B42" s="395"/>
      <c r="C42" s="395"/>
      <c r="D42" s="395"/>
      <c r="E42" s="396"/>
      <c r="F42" s="17"/>
      <c r="G42" s="392" t="str">
        <f>IF('SPF Outputs'!B38="","",'SPF Outputs'!B38)</f>
        <v/>
      </c>
      <c r="H42" s="393"/>
      <c r="I42" s="274" t="str">
        <f>IF('SPF Outputs'!I38=0,"",'SPF Outputs'!I38)</f>
        <v/>
      </c>
      <c r="K42" s="390" t="str">
        <f>IF('SPF Outcomes'!B38="","",'SPF Outcomes'!B38)</f>
        <v/>
      </c>
      <c r="L42" s="391"/>
      <c r="M42" s="275" t="str">
        <f>IF('SPF Outcomes'!B38="","",'SPF Outcomes'!I38)</f>
        <v/>
      </c>
    </row>
    <row r="43" spans="1:13" ht="40.200000000000003" customHeight="1" x14ac:dyDescent="0.45">
      <c r="A43" s="394" t="str">
        <f>IF('SPF Interventions'!B39="","",'SPF Interventions'!B39)</f>
        <v/>
      </c>
      <c r="B43" s="395"/>
      <c r="C43" s="395"/>
      <c r="D43" s="395"/>
      <c r="E43" s="396"/>
      <c r="F43" s="17"/>
      <c r="G43" s="392" t="str">
        <f>IF('SPF Outputs'!B39="","",'SPF Outputs'!B39)</f>
        <v/>
      </c>
      <c r="H43" s="393"/>
      <c r="I43" s="274" t="str">
        <f>IF('SPF Outputs'!I39=0,"",'SPF Outputs'!I39)</f>
        <v/>
      </c>
      <c r="K43" s="390" t="str">
        <f>IF('SPF Outcomes'!B39="","",'SPF Outcomes'!B39)</f>
        <v/>
      </c>
      <c r="L43" s="391"/>
      <c r="M43" s="275" t="str">
        <f>IF('SPF Outcomes'!B39="","",'SPF Outcomes'!I39)</f>
        <v/>
      </c>
    </row>
    <row r="44" spans="1:13" ht="40.200000000000003" customHeight="1" x14ac:dyDescent="0.45">
      <c r="A44" s="394" t="str">
        <f>IF('SPF Interventions'!B40="","",'SPF Interventions'!B40)</f>
        <v/>
      </c>
      <c r="B44" s="395"/>
      <c r="C44" s="395"/>
      <c r="D44" s="395"/>
      <c r="E44" s="396"/>
      <c r="F44" s="17"/>
      <c r="G44" s="392" t="str">
        <f>IF('SPF Outputs'!B40="","",'SPF Outputs'!B40)</f>
        <v/>
      </c>
      <c r="H44" s="393"/>
      <c r="I44" s="274" t="str">
        <f>IF('SPF Outputs'!I40=0,"",'SPF Outputs'!I40)</f>
        <v/>
      </c>
      <c r="K44" s="390" t="str">
        <f>IF('SPF Outcomes'!B40="","",'SPF Outcomes'!B40)</f>
        <v/>
      </c>
      <c r="L44" s="391"/>
      <c r="M44" s="275" t="str">
        <f>IF('SPF Outcomes'!B40="","",'SPF Outcomes'!I40)</f>
        <v/>
      </c>
    </row>
    <row r="45" spans="1:13" ht="40.200000000000003" customHeight="1" x14ac:dyDescent="0.45">
      <c r="A45" s="394" t="str">
        <f>IF('SPF Interventions'!B41="","",'SPF Interventions'!B41)</f>
        <v/>
      </c>
      <c r="B45" s="395"/>
      <c r="C45" s="395"/>
      <c r="D45" s="395"/>
      <c r="E45" s="396"/>
      <c r="F45" s="17"/>
      <c r="G45" s="392" t="str">
        <f>IF('SPF Outputs'!B41="","",'SPF Outputs'!B41)</f>
        <v/>
      </c>
      <c r="H45" s="393"/>
      <c r="I45" s="274" t="str">
        <f>IF('SPF Outputs'!I41=0,"",'SPF Outputs'!I41)</f>
        <v/>
      </c>
      <c r="K45" s="390" t="str">
        <f>IF('SPF Outcomes'!B41="","",'SPF Outcomes'!B41)</f>
        <v/>
      </c>
      <c r="L45" s="391"/>
      <c r="M45" s="275" t="str">
        <f>IF('SPF Outcomes'!B41="","",'SPF Outcomes'!I41)</f>
        <v/>
      </c>
    </row>
    <row r="46" spans="1:13" ht="40.200000000000003" customHeight="1" x14ac:dyDescent="0.45">
      <c r="A46" s="394" t="str">
        <f>IF('SPF Interventions'!B42="","",'SPF Interventions'!B42)</f>
        <v/>
      </c>
      <c r="B46" s="395"/>
      <c r="C46" s="395"/>
      <c r="D46" s="395"/>
      <c r="E46" s="396"/>
      <c r="F46" s="17"/>
      <c r="G46" s="392" t="str">
        <f>IF('SPF Outputs'!B42="","",'SPF Outputs'!B42)</f>
        <v/>
      </c>
      <c r="H46" s="393"/>
      <c r="I46" s="274" t="str">
        <f>IF('SPF Outputs'!I42=0,"",'SPF Outputs'!I42)</f>
        <v/>
      </c>
      <c r="K46" s="390" t="str">
        <f>IF('SPF Outcomes'!B42="","",'SPF Outcomes'!B42)</f>
        <v/>
      </c>
      <c r="L46" s="391"/>
      <c r="M46" s="275" t="str">
        <f>IF('SPF Outcomes'!B42="","",'SPF Outcomes'!I42)</f>
        <v/>
      </c>
    </row>
    <row r="47" spans="1:13" ht="29.1" customHeight="1" x14ac:dyDescent="0.45">
      <c r="A47" s="17"/>
      <c r="B47" s="17"/>
      <c r="C47" s="17"/>
      <c r="D47" s="200"/>
      <c r="E47" s="17"/>
      <c r="F47" s="17"/>
    </row>
    <row r="48" spans="1:13" ht="29.1" customHeight="1" x14ac:dyDescent="0.45">
      <c r="A48" s="17"/>
      <c r="B48" s="17"/>
      <c r="C48" s="17"/>
      <c r="D48" s="200"/>
      <c r="E48" s="17"/>
      <c r="F48" s="17"/>
    </row>
    <row r="49" spans="4:4" s="17" customFormat="1" ht="29.1" customHeight="1" x14ac:dyDescent="0.45"/>
    <row r="50" spans="4:4" s="17" customFormat="1" ht="29.1" customHeight="1" x14ac:dyDescent="0.45">
      <c r="D50" s="200"/>
    </row>
    <row r="51" spans="4:4" s="17" customFormat="1" ht="29.1" customHeight="1" x14ac:dyDescent="0.45">
      <c r="D51" s="200"/>
    </row>
    <row r="52" spans="4:4" s="17" customFormat="1" ht="29.1" customHeight="1" x14ac:dyDescent="0.45">
      <c r="D52" s="200"/>
    </row>
    <row r="53" spans="4:4" s="17" customFormat="1" ht="29.1" customHeight="1" x14ac:dyDescent="0.45"/>
    <row r="54" spans="4:4" s="17" customFormat="1" ht="29.1" customHeight="1" x14ac:dyDescent="0.45">
      <c r="D54" s="200"/>
    </row>
    <row r="55" spans="4:4" s="17" customFormat="1" ht="29.1" customHeight="1" x14ac:dyDescent="0.45">
      <c r="D55" s="200"/>
    </row>
    <row r="56" spans="4:4" s="17" customFormat="1" ht="29.1" customHeight="1" x14ac:dyDescent="0.45">
      <c r="D56" s="200"/>
    </row>
    <row r="57" spans="4:4" s="17" customFormat="1" ht="29.1" customHeight="1" x14ac:dyDescent="0.45"/>
    <row r="58" spans="4:4" s="17" customFormat="1" ht="29.1" customHeight="1" x14ac:dyDescent="0.45"/>
  </sheetData>
  <sheetProtection algorithmName="SHA-512" hashValue="THYZ032q0d1fxDUXBwpt5SPT2UMy17WOtJY3z3/NYXII/dHsaXkhH4Mj8SeJQbIBVpZ9X0nCdIwHF6OwV8dsfg==" saltValue="yAG/M//Bk5BWg9W0AjKlwQ==" spinCount="100000" sheet="1" formatCells="0" formatColumns="0" formatRows="0" insertColumns="0" insertRows="0" selectLockedCells="1"/>
  <mergeCells count="119">
    <mergeCell ref="H8:J8"/>
    <mergeCell ref="H9:J9"/>
    <mergeCell ref="H10:J10"/>
    <mergeCell ref="H11:J11"/>
    <mergeCell ref="H12:J12"/>
    <mergeCell ref="H13:J13"/>
    <mergeCell ref="A2:M2"/>
    <mergeCell ref="A5:B5"/>
    <mergeCell ref="A7:B7"/>
    <mergeCell ref="A8:B8"/>
    <mergeCell ref="A3:M3"/>
    <mergeCell ref="C5:E5"/>
    <mergeCell ref="C6:E6"/>
    <mergeCell ref="C7:E7"/>
    <mergeCell ref="C8:E8"/>
    <mergeCell ref="A6:B6"/>
    <mergeCell ref="A11:B11"/>
    <mergeCell ref="A12:B12"/>
    <mergeCell ref="A13:B13"/>
    <mergeCell ref="C9:E9"/>
    <mergeCell ref="C10:E10"/>
    <mergeCell ref="C11:E11"/>
    <mergeCell ref="A9:B9"/>
    <mergeCell ref="K36:L36"/>
    <mergeCell ref="G35:H35"/>
    <mergeCell ref="K35:L35"/>
    <mergeCell ref="G30:H30"/>
    <mergeCell ref="K30:L30"/>
    <mergeCell ref="G36:H36"/>
    <mergeCell ref="G31:H31"/>
    <mergeCell ref="G32:H32"/>
    <mergeCell ref="G33:H33"/>
    <mergeCell ref="G34:H34"/>
    <mergeCell ref="G26:H26"/>
    <mergeCell ref="G27:H27"/>
    <mergeCell ref="K31:L31"/>
    <mergeCell ref="K32:L32"/>
    <mergeCell ref="K33:L33"/>
    <mergeCell ref="K28:L28"/>
    <mergeCell ref="K29:L29"/>
    <mergeCell ref="K17:L17"/>
    <mergeCell ref="K18:L18"/>
    <mergeCell ref="G17:H17"/>
    <mergeCell ref="G18:H18"/>
    <mergeCell ref="K16:M16"/>
    <mergeCell ref="G16:I16"/>
    <mergeCell ref="G19:H19"/>
    <mergeCell ref="G20:H20"/>
    <mergeCell ref="G21:H21"/>
    <mergeCell ref="G22:H22"/>
    <mergeCell ref="G23:H23"/>
    <mergeCell ref="G24:H24"/>
    <mergeCell ref="G25:H25"/>
    <mergeCell ref="G28:H28"/>
    <mergeCell ref="G29:H29"/>
    <mergeCell ref="K34:L34"/>
    <mergeCell ref="K25:L25"/>
    <mergeCell ref="K26:L26"/>
    <mergeCell ref="K27:L27"/>
    <mergeCell ref="K19:L19"/>
    <mergeCell ref="K21:L21"/>
    <mergeCell ref="K22:L22"/>
    <mergeCell ref="K23:L23"/>
    <mergeCell ref="K24:L24"/>
    <mergeCell ref="K20:L20"/>
    <mergeCell ref="A10:B10"/>
    <mergeCell ref="A35:E35"/>
    <mergeCell ref="A36:E36"/>
    <mergeCell ref="A24:E24"/>
    <mergeCell ref="A25:E25"/>
    <mergeCell ref="A26:E26"/>
    <mergeCell ref="A27:E27"/>
    <mergeCell ref="A28:E28"/>
    <mergeCell ref="A29:E29"/>
    <mergeCell ref="A30:E30"/>
    <mergeCell ref="A33:E33"/>
    <mergeCell ref="A34:E34"/>
    <mergeCell ref="A31:E31"/>
    <mergeCell ref="A32:E32"/>
    <mergeCell ref="A22:E22"/>
    <mergeCell ref="A23:E23"/>
    <mergeCell ref="A17:E17"/>
    <mergeCell ref="A20:E20"/>
    <mergeCell ref="A21:E21"/>
    <mergeCell ref="A18:E18"/>
    <mergeCell ref="A19:E19"/>
    <mergeCell ref="A16:E16"/>
    <mergeCell ref="C12:E12"/>
    <mergeCell ref="C13:E13"/>
    <mergeCell ref="G46:H46"/>
    <mergeCell ref="A42:E42"/>
    <mergeCell ref="A43:E43"/>
    <mergeCell ref="A44:E44"/>
    <mergeCell ref="A45:E45"/>
    <mergeCell ref="A46:E46"/>
    <mergeCell ref="A37:E37"/>
    <mergeCell ref="A38:E38"/>
    <mergeCell ref="A39:E39"/>
    <mergeCell ref="A40:E40"/>
    <mergeCell ref="A41:E41"/>
    <mergeCell ref="G37:H37"/>
    <mergeCell ref="G38:H38"/>
    <mergeCell ref="G39:H39"/>
    <mergeCell ref="G40:H40"/>
    <mergeCell ref="G41:H41"/>
    <mergeCell ref="G42:H42"/>
    <mergeCell ref="G43:H43"/>
    <mergeCell ref="G44:H44"/>
    <mergeCell ref="G45:H45"/>
    <mergeCell ref="K42:L42"/>
    <mergeCell ref="K43:L43"/>
    <mergeCell ref="K44:L44"/>
    <mergeCell ref="K45:L45"/>
    <mergeCell ref="K46:L46"/>
    <mergeCell ref="K37:L37"/>
    <mergeCell ref="K38:L38"/>
    <mergeCell ref="K39:L39"/>
    <mergeCell ref="K40:L40"/>
    <mergeCell ref="K41:L41"/>
  </mergeCells>
  <conditionalFormatting sqref="L8:M12">
    <cfRule type="containsText" dxfId="8" priority="8" operator="containsText" text="error">
      <formula>NOT(ISERROR(SEARCH("error",L8)))</formula>
    </cfRule>
  </conditionalFormatting>
  <pageMargins left="0.25" right="0.25" top="0.75" bottom="0.75" header="0.3" footer="0.3"/>
  <pageSetup paperSize="8" scale="58" orientation="portrait" r:id="rId1"/>
  <headerFooter>
    <oddHeader>&amp;R&amp;G</oddHeader>
    <oddFooter>&amp;C&amp;G</oddFoot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079329-17D0-4B17-AF0D-6BACA73A85D8}">
  <sheetPr codeName="Sheet5">
    <tabColor theme="9" tint="0.79998168889431442"/>
    <pageSetUpPr fitToPage="1"/>
  </sheetPr>
  <dimension ref="A1:AO28"/>
  <sheetViews>
    <sheetView showGridLines="0" zoomScaleNormal="100" workbookViewId="0">
      <selection activeCell="B12" sqref="B12"/>
    </sheetView>
  </sheetViews>
  <sheetFormatPr defaultColWidth="8.6640625" defaultRowHeight="16.8" x14ac:dyDescent="0.4"/>
  <cols>
    <col min="1" max="1" width="36.6640625" style="26" customWidth="1"/>
    <col min="2" max="2" width="25.33203125" style="26" customWidth="1"/>
    <col min="3" max="3" width="29.44140625" style="26" customWidth="1"/>
    <col min="4" max="4" width="25.33203125" style="26" customWidth="1"/>
    <col min="5" max="5" width="38.33203125" style="26" customWidth="1"/>
    <col min="6" max="6" width="33.6640625" style="26" customWidth="1"/>
    <col min="7" max="9" width="15.6640625" style="26" customWidth="1"/>
    <col min="10" max="10" width="18.5546875" style="26" customWidth="1"/>
    <col min="11" max="11" width="77.33203125" style="26" customWidth="1"/>
    <col min="12" max="12" width="4.33203125" style="26" customWidth="1"/>
    <col min="13" max="16384" width="8.6640625" style="26"/>
  </cols>
  <sheetData>
    <row r="1" spans="1:41" ht="9.6" customHeight="1" x14ac:dyDescent="0.4"/>
    <row r="2" spans="1:41" s="27" customFormat="1" ht="38.700000000000003" customHeight="1" x14ac:dyDescent="0.4">
      <c r="A2" s="422" t="s">
        <v>0</v>
      </c>
      <c r="B2" s="422"/>
      <c r="C2" s="422"/>
      <c r="D2" s="422"/>
      <c r="E2" s="422"/>
      <c r="F2" s="422"/>
      <c r="G2" s="422"/>
      <c r="H2" s="422"/>
      <c r="I2" s="422"/>
      <c r="J2" s="422"/>
      <c r="K2" s="422"/>
      <c r="L2" s="422"/>
      <c r="M2" s="337"/>
      <c r="N2" s="337"/>
      <c r="O2" s="337"/>
      <c r="P2" s="337"/>
      <c r="Q2" s="337"/>
      <c r="R2" s="337"/>
      <c r="S2" s="337"/>
      <c r="T2" s="337"/>
      <c r="U2" s="337"/>
      <c r="V2" s="337"/>
      <c r="W2" s="337"/>
      <c r="X2" s="337"/>
      <c r="Y2" s="337"/>
      <c r="Z2" s="337"/>
      <c r="AA2" s="337"/>
      <c r="AB2" s="337"/>
      <c r="AC2" s="337"/>
      <c r="AD2" s="337"/>
      <c r="AE2" s="337"/>
      <c r="AF2" s="337"/>
      <c r="AG2" s="337"/>
      <c r="AH2" s="337"/>
      <c r="AI2" s="337"/>
      <c r="AJ2" s="337"/>
      <c r="AK2" s="337"/>
      <c r="AL2" s="337"/>
      <c r="AM2" s="337"/>
      <c r="AN2" s="337"/>
      <c r="AO2" s="337"/>
    </row>
    <row r="3" spans="1:41" s="101" customFormat="1" ht="37.200000000000003" customHeight="1" x14ac:dyDescent="0.7">
      <c r="A3" s="464" t="s">
        <v>276</v>
      </c>
      <c r="B3" s="465"/>
      <c r="C3" s="465"/>
      <c r="D3" s="465"/>
      <c r="E3" s="465"/>
      <c r="F3" s="465"/>
      <c r="G3" s="465"/>
      <c r="H3" s="465"/>
      <c r="I3" s="465"/>
      <c r="J3" s="465"/>
      <c r="K3" s="465"/>
    </row>
    <row r="4" spans="1:41" ht="25.2" thickBot="1" x14ac:dyDescent="0.45">
      <c r="A4" s="46"/>
    </row>
    <row r="5" spans="1:41" s="27" customFormat="1" ht="21" customHeight="1" thickBot="1" x14ac:dyDescent="0.45">
      <c r="A5" s="47" t="s">
        <v>2</v>
      </c>
      <c r="B5" s="473" t="str">
        <f>IF('Project Summary'!$C$5="","",'Project Summary'!$C$5)</f>
        <v/>
      </c>
      <c r="C5" s="474"/>
      <c r="E5" s="26"/>
      <c r="F5" s="26"/>
      <c r="G5" s="26"/>
      <c r="H5" s="26"/>
      <c r="I5" s="26"/>
      <c r="J5" s="26"/>
      <c r="K5" s="26"/>
      <c r="L5" s="26"/>
    </row>
    <row r="6" spans="1:41" s="27" customFormat="1" ht="19.5" customHeight="1" thickBot="1" x14ac:dyDescent="0.45">
      <c r="A6" s="47" t="s">
        <v>3</v>
      </c>
      <c r="B6" s="473" t="str">
        <f>IF('Project Summary'!$C$6="","",'Project Summary'!$C$6)</f>
        <v/>
      </c>
      <c r="C6" s="474"/>
      <c r="E6" s="26"/>
      <c r="F6" s="26"/>
      <c r="G6" s="26"/>
      <c r="H6" s="26"/>
      <c r="I6" s="26"/>
      <c r="J6" s="26"/>
      <c r="K6" s="26"/>
      <c r="L6" s="26"/>
    </row>
    <row r="7" spans="1:41" s="27" customFormat="1" ht="19.5" customHeight="1" thickBot="1" x14ac:dyDescent="0.45">
      <c r="A7" s="47" t="s">
        <v>20</v>
      </c>
      <c r="B7" s="473" t="str">
        <f>IF('Project Summary'!$C$7="","",'Project Summary'!$C$7)</f>
        <v/>
      </c>
      <c r="C7" s="474"/>
      <c r="E7" s="26"/>
      <c r="F7" s="26"/>
      <c r="G7" s="26"/>
      <c r="H7" s="26"/>
      <c r="I7" s="26"/>
      <c r="J7" s="26"/>
      <c r="K7" s="26"/>
      <c r="L7" s="26"/>
    </row>
    <row r="9" spans="1:41" s="156" customFormat="1" ht="35.700000000000003" customHeight="1" x14ac:dyDescent="0.45">
      <c r="A9" s="475" t="s">
        <v>277</v>
      </c>
      <c r="B9" s="476"/>
      <c r="C9" s="476"/>
      <c r="D9" s="476"/>
      <c r="E9" s="476"/>
      <c r="F9" s="476"/>
      <c r="G9" s="476"/>
      <c r="H9" s="476"/>
      <c r="I9" s="476"/>
      <c r="J9" s="476"/>
      <c r="K9" s="477"/>
    </row>
    <row r="10" spans="1:41" s="27" customFormat="1" ht="19.5" customHeight="1" x14ac:dyDescent="0.4">
      <c r="A10" s="42"/>
      <c r="B10" s="40"/>
      <c r="C10" s="40"/>
      <c r="D10" s="40"/>
      <c r="E10" s="40"/>
      <c r="F10" s="40"/>
      <c r="G10" s="40"/>
      <c r="H10" s="41"/>
      <c r="I10" s="41"/>
      <c r="J10" s="41"/>
      <c r="K10" s="41"/>
      <c r="L10" s="41"/>
      <c r="M10" s="41"/>
      <c r="N10" s="26"/>
      <c r="O10" s="26"/>
    </row>
    <row r="11" spans="1:41" s="20" customFormat="1" ht="76.8" x14ac:dyDescent="0.3">
      <c r="A11" s="158" t="s">
        <v>278</v>
      </c>
      <c r="B11" s="158" t="s">
        <v>279</v>
      </c>
      <c r="C11" s="159" t="s">
        <v>280</v>
      </c>
      <c r="D11" s="160" t="s">
        <v>281</v>
      </c>
      <c r="E11" s="160" t="s">
        <v>282</v>
      </c>
      <c r="F11" s="160" t="s">
        <v>283</v>
      </c>
      <c r="G11" s="161" t="s">
        <v>284</v>
      </c>
      <c r="H11" s="161" t="s">
        <v>285</v>
      </c>
      <c r="I11" s="161" t="s">
        <v>286</v>
      </c>
      <c r="J11" s="161" t="s">
        <v>287</v>
      </c>
      <c r="K11" s="18" t="s">
        <v>288</v>
      </c>
    </row>
    <row r="12" spans="1:41" s="48" customFormat="1" x14ac:dyDescent="0.3">
      <c r="A12" s="104" t="s">
        <v>289</v>
      </c>
      <c r="B12" s="105" t="s">
        <v>290</v>
      </c>
      <c r="C12" s="105" t="s">
        <v>291</v>
      </c>
      <c r="D12" s="105" t="s">
        <v>292</v>
      </c>
      <c r="E12" s="106" t="s">
        <v>293</v>
      </c>
      <c r="F12" s="106" t="s">
        <v>293</v>
      </c>
      <c r="G12" s="107">
        <v>0</v>
      </c>
      <c r="H12" s="107">
        <v>0</v>
      </c>
      <c r="I12" s="107">
        <v>0</v>
      </c>
      <c r="J12" s="317">
        <f t="shared" ref="J12:J18" si="0">SUM(G12:I12)</f>
        <v>0</v>
      </c>
      <c r="K12" s="49"/>
    </row>
    <row r="13" spans="1:41" s="51" customFormat="1" x14ac:dyDescent="0.3">
      <c r="A13" s="104" t="s">
        <v>294</v>
      </c>
      <c r="B13" s="104"/>
      <c r="C13" s="108"/>
      <c r="D13" s="104"/>
      <c r="E13" s="104"/>
      <c r="F13" s="104"/>
      <c r="G13" s="107">
        <v>0</v>
      </c>
      <c r="H13" s="107">
        <v>0</v>
      </c>
      <c r="I13" s="107">
        <v>0</v>
      </c>
      <c r="J13" s="317">
        <f t="shared" si="0"/>
        <v>0</v>
      </c>
      <c r="K13" s="50"/>
    </row>
    <row r="14" spans="1:41" s="51" customFormat="1" x14ac:dyDescent="0.3">
      <c r="A14" s="104" t="s">
        <v>295</v>
      </c>
      <c r="B14" s="104"/>
      <c r="C14" s="104"/>
      <c r="D14" s="104"/>
      <c r="E14" s="104"/>
      <c r="F14" s="104"/>
      <c r="G14" s="107">
        <v>0</v>
      </c>
      <c r="H14" s="107">
        <v>0</v>
      </c>
      <c r="I14" s="107">
        <v>0</v>
      </c>
      <c r="J14" s="317">
        <f t="shared" si="0"/>
        <v>0</v>
      </c>
      <c r="K14" s="50"/>
    </row>
    <row r="15" spans="1:41" s="51" customFormat="1" x14ac:dyDescent="0.3">
      <c r="A15" s="104" t="s">
        <v>296</v>
      </c>
      <c r="B15" s="104"/>
      <c r="C15" s="104"/>
      <c r="D15" s="104"/>
      <c r="E15" s="104"/>
      <c r="F15" s="104"/>
      <c r="G15" s="107">
        <v>0</v>
      </c>
      <c r="H15" s="107">
        <v>0</v>
      </c>
      <c r="I15" s="107">
        <v>0</v>
      </c>
      <c r="J15" s="317">
        <f t="shared" si="0"/>
        <v>0</v>
      </c>
      <c r="K15" s="50"/>
    </row>
    <row r="16" spans="1:41" s="51" customFormat="1" x14ac:dyDescent="0.3">
      <c r="A16" s="104" t="s">
        <v>297</v>
      </c>
      <c r="B16" s="104"/>
      <c r="C16" s="104"/>
      <c r="D16" s="104"/>
      <c r="E16" s="104"/>
      <c r="F16" s="104"/>
      <c r="G16" s="107">
        <v>0</v>
      </c>
      <c r="H16" s="107">
        <v>0</v>
      </c>
      <c r="I16" s="107">
        <v>0</v>
      </c>
      <c r="J16" s="317">
        <f t="shared" si="0"/>
        <v>0</v>
      </c>
      <c r="K16" s="50"/>
    </row>
    <row r="17" spans="1:11" s="51" customFormat="1" x14ac:dyDescent="0.3">
      <c r="A17" s="104" t="s">
        <v>298</v>
      </c>
      <c r="B17" s="104"/>
      <c r="C17" s="104"/>
      <c r="D17" s="104"/>
      <c r="E17" s="104"/>
      <c r="F17" s="104"/>
      <c r="G17" s="107">
        <v>0</v>
      </c>
      <c r="H17" s="107">
        <v>0</v>
      </c>
      <c r="I17" s="107">
        <v>0</v>
      </c>
      <c r="J17" s="317">
        <f t="shared" si="0"/>
        <v>0</v>
      </c>
      <c r="K17" s="50"/>
    </row>
    <row r="18" spans="1:11" s="51" customFormat="1" x14ac:dyDescent="0.3">
      <c r="A18" s="109" t="s">
        <v>299</v>
      </c>
      <c r="B18" s="104"/>
      <c r="C18" s="104"/>
      <c r="D18" s="104"/>
      <c r="E18" s="104"/>
      <c r="F18" s="104"/>
      <c r="G18" s="107">
        <v>0</v>
      </c>
      <c r="H18" s="107">
        <v>0</v>
      </c>
      <c r="I18" s="107">
        <v>0</v>
      </c>
      <c r="J18" s="317">
        <f t="shared" si="0"/>
        <v>0</v>
      </c>
      <c r="K18" s="50"/>
    </row>
    <row r="19" spans="1:11" s="51" customFormat="1" x14ac:dyDescent="0.3">
      <c r="A19" s="493" t="s">
        <v>300</v>
      </c>
      <c r="B19" s="494"/>
      <c r="C19" s="494"/>
      <c r="D19" s="494"/>
      <c r="E19" s="495"/>
      <c r="F19" s="110" t="s">
        <v>301</v>
      </c>
      <c r="G19" s="111">
        <f>SUM(G12:G18)</f>
        <v>0</v>
      </c>
      <c r="H19" s="111">
        <f>SUM(H12:H18)</f>
        <v>0</v>
      </c>
      <c r="I19" s="111">
        <f>SUM(I12:I18)</f>
        <v>0</v>
      </c>
      <c r="J19" s="111">
        <f>SUM(J12:J18)</f>
        <v>0</v>
      </c>
    </row>
    <row r="20" spans="1:11" s="51" customFormat="1" x14ac:dyDescent="0.3">
      <c r="G20" s="52"/>
      <c r="H20" s="52"/>
      <c r="I20" s="52"/>
      <c r="J20" s="52"/>
    </row>
    <row r="21" spans="1:11" s="51" customFormat="1" x14ac:dyDescent="0.3">
      <c r="F21" s="53" t="s">
        <v>302</v>
      </c>
      <c r="G21" s="54">
        <f>G12</f>
        <v>0</v>
      </c>
      <c r="H21" s="54">
        <f>H12</f>
        <v>0</v>
      </c>
      <c r="I21" s="54">
        <f>I12</f>
        <v>0</v>
      </c>
      <c r="J21" s="54">
        <f>SUM(G21:I21)</f>
        <v>0</v>
      </c>
    </row>
    <row r="22" spans="1:11" s="51" customFormat="1" x14ac:dyDescent="0.3">
      <c r="F22" s="53" t="s">
        <v>303</v>
      </c>
      <c r="G22" s="54">
        <f>SUM(G13:G18)</f>
        <v>0</v>
      </c>
      <c r="H22" s="54">
        <f>SUM(H13:H18)</f>
        <v>0</v>
      </c>
      <c r="I22" s="54">
        <f>SUM(I13:I18)</f>
        <v>0</v>
      </c>
      <c r="J22" s="54">
        <f>SUM(G22:I22)</f>
        <v>0</v>
      </c>
    </row>
    <row r="23" spans="1:11" s="51" customFormat="1" x14ac:dyDescent="0.3">
      <c r="G23" s="55">
        <f>SUM(G21:G22)</f>
        <v>0</v>
      </c>
      <c r="H23" s="55">
        <f>SUM(H21:H22)</f>
        <v>0</v>
      </c>
      <c r="I23" s="55">
        <f>SUM(I21:I22)</f>
        <v>0</v>
      </c>
      <c r="J23" s="55">
        <f>SUM(G23:I23)</f>
        <v>0</v>
      </c>
    </row>
    <row r="24" spans="1:11" s="51" customFormat="1" x14ac:dyDescent="0.3">
      <c r="G24" s="56"/>
      <c r="H24" s="56"/>
      <c r="I24" s="56"/>
      <c r="J24" s="56"/>
    </row>
    <row r="25" spans="1:11" s="51" customFormat="1" x14ac:dyDescent="0.3"/>
    <row r="26" spans="1:11" s="51" customFormat="1" ht="19.2" x14ac:dyDescent="0.3">
      <c r="F26" s="53" t="s">
        <v>304</v>
      </c>
      <c r="G26" s="57">
        <f>'Expenditure Profile'!N33</f>
        <v>0</v>
      </c>
      <c r="H26" s="57">
        <f>'Expenditure Profile'!O33</f>
        <v>0</v>
      </c>
      <c r="I26" s="57">
        <f>'Expenditure Profile'!P33</f>
        <v>0</v>
      </c>
      <c r="J26" s="57">
        <f>'Expenditure Profile'!Q33</f>
        <v>0</v>
      </c>
    </row>
    <row r="27" spans="1:11" s="51" customFormat="1" x14ac:dyDescent="0.3">
      <c r="A27" s="496"/>
      <c r="B27" s="496"/>
      <c r="C27" s="496"/>
      <c r="D27" s="496"/>
      <c r="E27" s="496"/>
      <c r="F27" s="496"/>
    </row>
    <row r="28" spans="1:11" s="51" customFormat="1" x14ac:dyDescent="0.3">
      <c r="A28" s="492"/>
      <c r="B28" s="492"/>
      <c r="C28" s="492"/>
      <c r="D28" s="492"/>
      <c r="E28" s="492"/>
      <c r="F28" s="492"/>
      <c r="G28" s="492"/>
    </row>
  </sheetData>
  <sheetProtection algorithmName="SHA-512" hashValue="iXWLqsKU6+HZsFm06L5/jBh0wUC/Yg64Z+Ya7V/PdlFMzxkQNpO9YIGOQ1cJGq+Wv/Rs5qHB2eVNAMg2+MHDtw==" saltValue="LQB3vnaWkA7+JX9ErcuzYQ==" spinCount="100000" sheet="1" formatCells="0" formatColumns="0" formatRows="0" insertColumns="0" insertRows="0"/>
  <mergeCells count="9">
    <mergeCell ref="A2:L2"/>
    <mergeCell ref="B6:C6"/>
    <mergeCell ref="A28:G28"/>
    <mergeCell ref="A3:K3"/>
    <mergeCell ref="A9:K9"/>
    <mergeCell ref="A19:E19"/>
    <mergeCell ref="A27:F27"/>
    <mergeCell ref="B5:C5"/>
    <mergeCell ref="B7:C7"/>
  </mergeCells>
  <conditionalFormatting sqref="G26">
    <cfRule type="expression" dxfId="7" priority="1">
      <formula>$G$26&lt;&gt;$G$23</formula>
    </cfRule>
  </conditionalFormatting>
  <conditionalFormatting sqref="H26">
    <cfRule type="expression" dxfId="6" priority="2">
      <formula>$H$26&lt;&gt;$H$23</formula>
    </cfRule>
  </conditionalFormatting>
  <conditionalFormatting sqref="I26">
    <cfRule type="expression" dxfId="5" priority="3">
      <formula>$I$26&lt;&gt;$I$23</formula>
    </cfRule>
  </conditionalFormatting>
  <conditionalFormatting sqref="J26">
    <cfRule type="expression" dxfId="4" priority="5">
      <formula>$J$26&lt;&gt;$J$23</formula>
    </cfRule>
  </conditionalFormatting>
  <dataValidations disablePrompts="1" count="2">
    <dataValidation type="list" allowBlank="1" showInputMessage="1" showErrorMessage="1" sqref="C12:C18" xr:uid="{FE71F2E1-89D2-4DD3-B89A-505A96E241B6}">
      <formula1>"Grant, Private funds, Finance arrangement"</formula1>
    </dataValidation>
    <dataValidation type="list" allowBlank="1" showInputMessage="1" showErrorMessage="1" sqref="D12:D18" xr:uid="{F5B440FE-E5D1-4113-AC3E-897B95BA2DD5}">
      <formula1>"Secured, Unsecured, Awaiting Decision"</formula1>
    </dataValidation>
  </dataValidations>
  <pageMargins left="0.25" right="0.25" top="0.75" bottom="0.75" header="0.3" footer="0.3"/>
  <pageSetup paperSize="8" scale="61" fitToHeight="0" orientation="landscape" r:id="rId1"/>
  <headerFooter>
    <oddHeader>&amp;R&amp;G</oddHeader>
    <oddFooter>&amp;C&amp;G</oddFooter>
  </headerFooter>
  <ignoredErrors>
    <ignoredError sqref="G22:I22" formulaRange="1"/>
  </ignoredErrors>
  <drawing r:id="rId2"/>
  <legacyDrawingHF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31B512-7B5F-4357-AD3F-BCDBF7C0550F}">
  <sheetPr codeName="Sheet7">
    <tabColor theme="9" tint="0.79998168889431442"/>
    <pageSetUpPr fitToPage="1"/>
  </sheetPr>
  <dimension ref="A1:AO42"/>
  <sheetViews>
    <sheetView showGridLines="0" zoomScaleNormal="100" zoomScalePageLayoutView="70" workbookViewId="0">
      <selection activeCell="B13" sqref="B13"/>
    </sheetView>
  </sheetViews>
  <sheetFormatPr defaultColWidth="8.6640625" defaultRowHeight="14.25" customHeight="1" x14ac:dyDescent="0.4"/>
  <cols>
    <col min="1" max="1" width="15.33203125" style="27" customWidth="1"/>
    <col min="2" max="2" width="15.6640625" style="27" customWidth="1"/>
    <col min="3" max="3" width="41.44140625" style="27" customWidth="1"/>
    <col min="4" max="4" width="39.33203125" style="43" customWidth="1"/>
    <col min="5" max="5" width="16.6640625" style="43" customWidth="1"/>
    <col min="6" max="6" width="15.33203125" style="43" customWidth="1"/>
    <col min="7" max="7" width="12.33203125" style="43" customWidth="1"/>
    <col min="8" max="8" width="16.33203125" style="43" customWidth="1"/>
    <col min="9" max="9" width="20.44140625" style="43" customWidth="1"/>
    <col min="10" max="10" width="18.5546875" style="44" customWidth="1"/>
    <col min="11" max="11" width="15.33203125" style="44" customWidth="1"/>
    <col min="12" max="12" width="16.33203125" style="44" customWidth="1"/>
    <col min="13" max="16" width="15" style="44" customWidth="1"/>
    <col min="17" max="17" width="15" style="27" customWidth="1"/>
    <col min="18" max="18" width="38.33203125" style="27" customWidth="1"/>
    <col min="19" max="19" width="2.33203125" style="27" customWidth="1"/>
    <col min="20" max="20" width="43.44140625" style="27" customWidth="1"/>
    <col min="21" max="21" width="16.6640625" style="27" customWidth="1"/>
    <col min="22" max="16384" width="8.6640625" style="27"/>
  </cols>
  <sheetData>
    <row r="1" spans="1:41" ht="9.6" customHeight="1" x14ac:dyDescent="0.4">
      <c r="A1" s="26"/>
      <c r="B1" s="26"/>
      <c r="C1" s="26"/>
      <c r="D1" s="40"/>
      <c r="E1" s="40"/>
      <c r="F1" s="40"/>
      <c r="G1" s="40"/>
      <c r="H1" s="40"/>
      <c r="I1" s="40"/>
      <c r="J1" s="41"/>
      <c r="K1" s="41"/>
      <c r="L1" s="41"/>
      <c r="M1" s="41"/>
      <c r="N1" s="41"/>
      <c r="O1" s="41"/>
      <c r="P1" s="41"/>
      <c r="Q1" s="26"/>
      <c r="R1" s="26"/>
    </row>
    <row r="2" spans="1:41" ht="38.700000000000003" customHeight="1" x14ac:dyDescent="0.4">
      <c r="A2" s="422" t="s">
        <v>0</v>
      </c>
      <c r="B2" s="422"/>
      <c r="C2" s="422"/>
      <c r="D2" s="422"/>
      <c r="E2" s="422"/>
      <c r="F2" s="422"/>
      <c r="G2" s="422"/>
      <c r="H2" s="422"/>
      <c r="I2" s="422"/>
      <c r="J2" s="422"/>
      <c r="K2" s="422"/>
      <c r="L2" s="422"/>
      <c r="M2" s="422"/>
      <c r="N2" s="422"/>
      <c r="O2" s="422"/>
      <c r="P2" s="422"/>
      <c r="Q2" s="422"/>
      <c r="R2" s="422"/>
      <c r="S2" s="337"/>
      <c r="T2" s="337"/>
      <c r="U2" s="337"/>
      <c r="V2" s="337"/>
      <c r="W2" s="337"/>
      <c r="X2" s="337"/>
      <c r="Y2" s="337"/>
      <c r="Z2" s="337"/>
      <c r="AA2" s="337"/>
      <c r="AB2" s="337"/>
      <c r="AC2" s="337"/>
      <c r="AD2" s="337"/>
      <c r="AE2" s="337"/>
      <c r="AF2" s="337"/>
      <c r="AG2" s="337"/>
      <c r="AH2" s="337"/>
      <c r="AI2" s="337"/>
      <c r="AJ2" s="337"/>
      <c r="AK2" s="337"/>
      <c r="AL2" s="337"/>
      <c r="AM2" s="337"/>
      <c r="AN2" s="337"/>
      <c r="AO2" s="337"/>
    </row>
    <row r="3" spans="1:41" ht="37.200000000000003" customHeight="1" x14ac:dyDescent="0.4">
      <c r="A3" s="464" t="s">
        <v>304</v>
      </c>
      <c r="B3" s="465"/>
      <c r="C3" s="465"/>
      <c r="D3" s="465"/>
      <c r="E3" s="465"/>
      <c r="F3" s="465"/>
      <c r="G3" s="465"/>
      <c r="H3" s="465"/>
      <c r="I3" s="465"/>
      <c r="J3" s="465"/>
      <c r="K3" s="465"/>
      <c r="L3" s="465"/>
      <c r="M3" s="465"/>
      <c r="N3" s="465"/>
      <c r="O3" s="465"/>
      <c r="P3" s="465"/>
      <c r="Q3" s="465"/>
      <c r="R3" s="465"/>
    </row>
    <row r="4" spans="1:41" ht="17.399999999999999" thickBot="1" x14ac:dyDescent="0.45">
      <c r="A4" s="26"/>
      <c r="B4" s="26"/>
      <c r="C4" s="26"/>
      <c r="D4" s="26"/>
      <c r="E4" s="26"/>
      <c r="F4" s="26"/>
      <c r="G4" s="26"/>
      <c r="H4" s="26"/>
      <c r="I4" s="26"/>
      <c r="J4" s="26"/>
      <c r="K4" s="26"/>
      <c r="L4" s="26"/>
      <c r="M4" s="26"/>
      <c r="N4" s="26"/>
      <c r="O4" s="26"/>
      <c r="P4" s="26"/>
      <c r="Q4" s="26"/>
      <c r="R4" s="26"/>
    </row>
    <row r="5" spans="1:41" ht="20.7" customHeight="1" thickBot="1" x14ac:dyDescent="0.45">
      <c r="A5" s="47" t="s">
        <v>2</v>
      </c>
      <c r="B5" s="283"/>
      <c r="C5" s="380" t="str">
        <f>IF('Project Summary'!$C$5="","",'Project Summary'!$C$5)</f>
        <v/>
      </c>
      <c r="D5" s="26"/>
      <c r="E5" s="26"/>
      <c r="F5" s="26"/>
      <c r="G5" s="26"/>
      <c r="H5" s="26"/>
      <c r="I5" s="26"/>
      <c r="J5" s="26"/>
      <c r="K5" s="26"/>
      <c r="L5" s="26"/>
      <c r="M5" s="26"/>
      <c r="N5" s="26"/>
      <c r="O5" s="26"/>
      <c r="P5" s="26"/>
      <c r="Q5" s="26"/>
      <c r="R5" s="26"/>
    </row>
    <row r="6" spans="1:41" ht="19.5" customHeight="1" thickBot="1" x14ac:dyDescent="0.45">
      <c r="A6" s="47" t="s">
        <v>3</v>
      </c>
      <c r="B6" s="283"/>
      <c r="C6" s="380" t="str">
        <f>IF('Project Summary'!$C$6="","",'Project Summary'!$C$6)</f>
        <v/>
      </c>
      <c r="D6" s="26"/>
      <c r="E6" s="26"/>
      <c r="F6" s="26"/>
      <c r="G6" s="26"/>
      <c r="H6" s="26"/>
      <c r="I6" s="26"/>
      <c r="J6" s="26"/>
      <c r="K6" s="26"/>
      <c r="L6" s="26"/>
      <c r="M6" s="26"/>
      <c r="N6" s="26"/>
      <c r="O6" s="26"/>
      <c r="P6" s="26"/>
      <c r="Q6" s="26"/>
      <c r="R6" s="26"/>
    </row>
    <row r="7" spans="1:41" ht="19.5" customHeight="1" thickBot="1" x14ac:dyDescent="0.45">
      <c r="A7" s="47" t="s">
        <v>20</v>
      </c>
      <c r="B7" s="283"/>
      <c r="C7" s="380" t="str">
        <f>IF('Project Summary'!$C$7="","",'Project Summary'!$C$7)</f>
        <v/>
      </c>
      <c r="D7" s="26"/>
      <c r="E7" s="26"/>
      <c r="F7" s="26"/>
      <c r="G7" s="26"/>
      <c r="H7" s="26"/>
      <c r="I7" s="26"/>
      <c r="J7" s="26"/>
      <c r="K7" s="26"/>
      <c r="L7" s="26"/>
      <c r="M7" s="26"/>
      <c r="N7" s="26"/>
      <c r="O7" s="26"/>
      <c r="P7" s="26"/>
      <c r="Q7" s="26"/>
      <c r="R7" s="26"/>
    </row>
    <row r="8" spans="1:41" s="99" customFormat="1" ht="20.7" customHeight="1" x14ac:dyDescent="0.7">
      <c r="A8" s="101"/>
      <c r="B8" s="101"/>
      <c r="C8" s="101"/>
      <c r="D8" s="281"/>
      <c r="E8" s="281"/>
      <c r="F8" s="281"/>
      <c r="G8" s="281"/>
      <c r="H8" s="281"/>
      <c r="I8" s="281"/>
      <c r="J8" s="282"/>
      <c r="K8" s="282"/>
      <c r="L8" s="282"/>
      <c r="M8" s="282"/>
      <c r="N8" s="282"/>
      <c r="O8" s="282"/>
      <c r="P8" s="282"/>
      <c r="Q8" s="101"/>
      <c r="R8" s="101"/>
    </row>
    <row r="9" spans="1:41" ht="93.6" customHeight="1" x14ac:dyDescent="0.4">
      <c r="A9" s="500" t="s">
        <v>305</v>
      </c>
      <c r="B9" s="501"/>
      <c r="C9" s="502"/>
      <c r="D9" s="502"/>
      <c r="E9" s="502"/>
      <c r="F9" s="502"/>
      <c r="G9" s="502"/>
      <c r="H9" s="502"/>
      <c r="I9" s="502"/>
      <c r="J9" s="502"/>
      <c r="K9" s="502"/>
      <c r="L9" s="502"/>
      <c r="M9" s="502"/>
      <c r="N9" s="502"/>
      <c r="O9" s="502"/>
      <c r="P9" s="502"/>
      <c r="Q9" s="502"/>
      <c r="R9" s="503"/>
    </row>
    <row r="10" spans="1:41" ht="19.5" customHeight="1" x14ac:dyDescent="0.4">
      <c r="A10" s="42"/>
      <c r="B10" s="42"/>
      <c r="C10" s="42"/>
      <c r="D10" s="40"/>
      <c r="E10" s="40"/>
      <c r="F10" s="40"/>
      <c r="G10" s="40"/>
      <c r="H10" s="40"/>
      <c r="I10" s="40"/>
      <c r="J10" s="41"/>
      <c r="K10" s="41"/>
      <c r="L10" s="41"/>
      <c r="M10" s="41"/>
      <c r="N10" s="41"/>
      <c r="O10" s="41"/>
      <c r="P10" s="41"/>
      <c r="Q10" s="26"/>
      <c r="R10" s="26"/>
    </row>
    <row r="11" spans="1:41" ht="19.5" customHeight="1" x14ac:dyDescent="0.4">
      <c r="A11" s="284"/>
      <c r="B11" s="284"/>
      <c r="C11" s="284" t="s">
        <v>306</v>
      </c>
      <c r="D11" s="284" t="s">
        <v>307</v>
      </c>
      <c r="E11" s="284" t="s">
        <v>308</v>
      </c>
      <c r="F11" s="284" t="s">
        <v>309</v>
      </c>
      <c r="G11" s="284" t="s">
        <v>310</v>
      </c>
      <c r="H11" s="284" t="s">
        <v>311</v>
      </c>
      <c r="I11" s="284" t="s">
        <v>312</v>
      </c>
      <c r="J11" s="284" t="s">
        <v>313</v>
      </c>
      <c r="K11" s="284" t="s">
        <v>314</v>
      </c>
      <c r="L11" s="284" t="s">
        <v>315</v>
      </c>
      <c r="M11" s="284" t="s">
        <v>316</v>
      </c>
      <c r="N11" s="284" t="s">
        <v>317</v>
      </c>
      <c r="O11" s="284" t="s">
        <v>318</v>
      </c>
      <c r="P11" s="284" t="s">
        <v>319</v>
      </c>
      <c r="Q11" s="284" t="s">
        <v>320</v>
      </c>
      <c r="R11" s="284" t="s">
        <v>321</v>
      </c>
    </row>
    <row r="12" spans="1:41" s="155" customFormat="1" ht="76.8" x14ac:dyDescent="0.45">
      <c r="A12" s="284" t="s">
        <v>322</v>
      </c>
      <c r="B12" s="285" t="s">
        <v>323</v>
      </c>
      <c r="C12" s="286" t="s">
        <v>324</v>
      </c>
      <c r="D12" s="287" t="s">
        <v>325</v>
      </c>
      <c r="E12" s="288" t="s">
        <v>326</v>
      </c>
      <c r="F12" s="382" t="s">
        <v>327</v>
      </c>
      <c r="G12" s="289" t="s">
        <v>328</v>
      </c>
      <c r="H12" s="381" t="s">
        <v>329</v>
      </c>
      <c r="I12" s="290" t="s">
        <v>330</v>
      </c>
      <c r="J12" s="384" t="s">
        <v>331</v>
      </c>
      <c r="K12" s="383" t="s">
        <v>332</v>
      </c>
      <c r="L12" s="382" t="s">
        <v>333</v>
      </c>
      <c r="M12" s="382" t="s">
        <v>334</v>
      </c>
      <c r="N12" s="291" t="s">
        <v>284</v>
      </c>
      <c r="O12" s="291" t="s">
        <v>285</v>
      </c>
      <c r="P12" s="291" t="s">
        <v>286</v>
      </c>
      <c r="Q12" s="292" t="s">
        <v>335</v>
      </c>
      <c r="R12" s="293" t="s">
        <v>336</v>
      </c>
      <c r="S12" s="17"/>
      <c r="T12" s="342" t="s">
        <v>337</v>
      </c>
    </row>
    <row r="13" spans="1:41" ht="16.8" x14ac:dyDescent="0.4">
      <c r="A13" s="294">
        <v>1</v>
      </c>
      <c r="B13" s="112"/>
      <c r="C13" s="113"/>
      <c r="D13" s="113"/>
      <c r="E13" s="114">
        <v>0</v>
      </c>
      <c r="F13" s="295" t="str">
        <f>IF(E13=0,"",SUM(E13/$D$41))</f>
        <v/>
      </c>
      <c r="G13" s="116">
        <v>1</v>
      </c>
      <c r="H13" s="300" t="str">
        <f>IF(E13=0,"",SUM(E13/G13))</f>
        <v/>
      </c>
      <c r="I13" s="114">
        <v>0</v>
      </c>
      <c r="J13" s="295" t="str">
        <f>IF(E13=0,"",SUM(I13/E13))</f>
        <v/>
      </c>
      <c r="K13" s="301">
        <f>SUM(E13-I13)</f>
        <v>0</v>
      </c>
      <c r="L13" s="295" t="str">
        <f>IF(E13=0,"",SUM(K13/E13))</f>
        <v/>
      </c>
      <c r="M13" s="115"/>
      <c r="N13" s="114">
        <v>0</v>
      </c>
      <c r="O13" s="117">
        <v>0</v>
      </c>
      <c r="P13" s="117">
        <v>0</v>
      </c>
      <c r="Q13" s="118">
        <f>SUM(N13:P13)</f>
        <v>0</v>
      </c>
      <c r="R13" s="119"/>
      <c r="T13" s="27" t="s">
        <v>338</v>
      </c>
    </row>
    <row r="14" spans="1:41" ht="16.8" x14ac:dyDescent="0.4">
      <c r="A14" s="294">
        <v>2</v>
      </c>
      <c r="B14" s="112"/>
      <c r="C14" s="113"/>
      <c r="D14" s="113"/>
      <c r="E14" s="114">
        <v>0</v>
      </c>
      <c r="F14" s="295" t="str">
        <f t="shared" ref="F14:F32" si="0">IF(E14=0,"",SUM(E14/$D$41))</f>
        <v/>
      </c>
      <c r="G14" s="116">
        <v>1</v>
      </c>
      <c r="H14" s="300" t="str">
        <f t="shared" ref="H14:H32" si="1">IF(E14=0,"",SUM(E14/G14))</f>
        <v/>
      </c>
      <c r="I14" s="114">
        <v>0</v>
      </c>
      <c r="J14" s="295" t="str">
        <f t="shared" ref="J14:J32" si="2">IF(E14=0,"",SUM(I14/E14))</f>
        <v/>
      </c>
      <c r="K14" s="301">
        <f t="shared" ref="K14:K32" si="3">SUM(E14-I14)</f>
        <v>0</v>
      </c>
      <c r="L14" s="295" t="str">
        <f t="shared" ref="L14:L32" si="4">IF(E14=0,"",SUM(K14/E14))</f>
        <v/>
      </c>
      <c r="M14" s="115"/>
      <c r="N14" s="117">
        <v>0</v>
      </c>
      <c r="O14" s="114">
        <v>0</v>
      </c>
      <c r="P14" s="117">
        <v>0</v>
      </c>
      <c r="Q14" s="118">
        <f t="shared" ref="Q14:Q32" si="5">SUM(N14:P14)</f>
        <v>0</v>
      </c>
      <c r="R14" s="119"/>
      <c r="T14" s="27" t="s">
        <v>339</v>
      </c>
    </row>
    <row r="15" spans="1:41" ht="16.8" x14ac:dyDescent="0.4">
      <c r="A15" s="294">
        <v>3</v>
      </c>
      <c r="B15" s="112"/>
      <c r="C15" s="113"/>
      <c r="D15" s="113"/>
      <c r="E15" s="114">
        <v>0</v>
      </c>
      <c r="F15" s="295" t="str">
        <f t="shared" si="0"/>
        <v/>
      </c>
      <c r="G15" s="116">
        <v>1</v>
      </c>
      <c r="H15" s="300" t="str">
        <f t="shared" si="1"/>
        <v/>
      </c>
      <c r="I15" s="114">
        <v>0</v>
      </c>
      <c r="J15" s="295" t="str">
        <f t="shared" si="2"/>
        <v/>
      </c>
      <c r="K15" s="301">
        <f t="shared" si="3"/>
        <v>0</v>
      </c>
      <c r="L15" s="295" t="str">
        <f t="shared" si="4"/>
        <v/>
      </c>
      <c r="M15" s="115"/>
      <c r="N15" s="117">
        <v>0</v>
      </c>
      <c r="O15" s="117">
        <v>0</v>
      </c>
      <c r="P15" s="114">
        <v>0</v>
      </c>
      <c r="Q15" s="118">
        <f t="shared" si="5"/>
        <v>0</v>
      </c>
      <c r="R15" s="119"/>
      <c r="T15" s="27" t="s">
        <v>340</v>
      </c>
    </row>
    <row r="16" spans="1:41" ht="16.8" x14ac:dyDescent="0.4">
      <c r="A16" s="294">
        <v>4</v>
      </c>
      <c r="B16" s="112"/>
      <c r="C16" s="113"/>
      <c r="D16" s="113"/>
      <c r="E16" s="114">
        <v>0</v>
      </c>
      <c r="F16" s="295" t="str">
        <f t="shared" si="0"/>
        <v/>
      </c>
      <c r="G16" s="116">
        <v>1</v>
      </c>
      <c r="H16" s="300" t="str">
        <f t="shared" si="1"/>
        <v/>
      </c>
      <c r="I16" s="114">
        <v>0</v>
      </c>
      <c r="J16" s="295" t="str">
        <f t="shared" si="2"/>
        <v/>
      </c>
      <c r="K16" s="301">
        <f t="shared" si="3"/>
        <v>0</v>
      </c>
      <c r="L16" s="295" t="str">
        <f t="shared" si="4"/>
        <v/>
      </c>
      <c r="M16" s="115"/>
      <c r="N16" s="117">
        <v>0</v>
      </c>
      <c r="O16" s="117">
        <v>0</v>
      </c>
      <c r="P16" s="117">
        <v>0</v>
      </c>
      <c r="Q16" s="118">
        <f t="shared" si="5"/>
        <v>0</v>
      </c>
      <c r="R16" s="119"/>
      <c r="T16" s="27" t="s">
        <v>341</v>
      </c>
    </row>
    <row r="17" spans="1:20" ht="16.8" x14ac:dyDescent="0.4">
      <c r="A17" s="294">
        <v>5</v>
      </c>
      <c r="B17" s="112"/>
      <c r="C17" s="113"/>
      <c r="D17" s="113"/>
      <c r="E17" s="114">
        <v>0</v>
      </c>
      <c r="F17" s="295" t="str">
        <f t="shared" si="0"/>
        <v/>
      </c>
      <c r="G17" s="116">
        <v>1</v>
      </c>
      <c r="H17" s="300" t="str">
        <f t="shared" si="1"/>
        <v/>
      </c>
      <c r="I17" s="114">
        <v>0</v>
      </c>
      <c r="J17" s="295" t="str">
        <f t="shared" si="2"/>
        <v/>
      </c>
      <c r="K17" s="301">
        <f t="shared" si="3"/>
        <v>0</v>
      </c>
      <c r="L17" s="295" t="str">
        <f t="shared" si="4"/>
        <v/>
      </c>
      <c r="M17" s="115"/>
      <c r="N17" s="117">
        <v>0</v>
      </c>
      <c r="O17" s="117">
        <v>0</v>
      </c>
      <c r="P17" s="117">
        <v>0</v>
      </c>
      <c r="Q17" s="118">
        <f t="shared" si="5"/>
        <v>0</v>
      </c>
      <c r="R17" s="119"/>
      <c r="T17" s="27" t="s">
        <v>342</v>
      </c>
    </row>
    <row r="18" spans="1:20" ht="16.8" x14ac:dyDescent="0.4">
      <c r="A18" s="294">
        <v>6</v>
      </c>
      <c r="B18" s="112"/>
      <c r="C18" s="113"/>
      <c r="D18" s="113"/>
      <c r="E18" s="114">
        <v>0</v>
      </c>
      <c r="F18" s="295" t="str">
        <f t="shared" si="0"/>
        <v/>
      </c>
      <c r="G18" s="116">
        <v>1</v>
      </c>
      <c r="H18" s="300" t="str">
        <f t="shared" si="1"/>
        <v/>
      </c>
      <c r="I18" s="114">
        <v>0</v>
      </c>
      <c r="J18" s="295" t="str">
        <f t="shared" si="2"/>
        <v/>
      </c>
      <c r="K18" s="301">
        <f t="shared" si="3"/>
        <v>0</v>
      </c>
      <c r="L18" s="295" t="str">
        <f t="shared" si="4"/>
        <v/>
      </c>
      <c r="M18" s="115"/>
      <c r="N18" s="117">
        <v>0</v>
      </c>
      <c r="O18" s="117">
        <v>0</v>
      </c>
      <c r="P18" s="117">
        <v>0</v>
      </c>
      <c r="Q18" s="118">
        <f t="shared" si="5"/>
        <v>0</v>
      </c>
      <c r="R18" s="119"/>
      <c r="T18" s="27" t="s">
        <v>343</v>
      </c>
    </row>
    <row r="19" spans="1:20" ht="16.8" x14ac:dyDescent="0.4">
      <c r="A19" s="294">
        <v>7</v>
      </c>
      <c r="B19" s="112"/>
      <c r="C19" s="113"/>
      <c r="D19" s="113"/>
      <c r="E19" s="114">
        <v>0</v>
      </c>
      <c r="F19" s="295" t="str">
        <f t="shared" si="0"/>
        <v/>
      </c>
      <c r="G19" s="116">
        <v>1</v>
      </c>
      <c r="H19" s="300" t="str">
        <f t="shared" si="1"/>
        <v/>
      </c>
      <c r="I19" s="114">
        <v>0</v>
      </c>
      <c r="J19" s="295" t="str">
        <f t="shared" si="2"/>
        <v/>
      </c>
      <c r="K19" s="301">
        <f t="shared" si="3"/>
        <v>0</v>
      </c>
      <c r="L19" s="295" t="str">
        <f t="shared" si="4"/>
        <v/>
      </c>
      <c r="M19" s="115"/>
      <c r="N19" s="117">
        <v>0</v>
      </c>
      <c r="O19" s="117">
        <v>0</v>
      </c>
      <c r="P19" s="117">
        <v>0</v>
      </c>
      <c r="Q19" s="118">
        <f t="shared" si="5"/>
        <v>0</v>
      </c>
      <c r="R19" s="119"/>
      <c r="T19" s="27" t="s">
        <v>344</v>
      </c>
    </row>
    <row r="20" spans="1:20" ht="16.8" x14ac:dyDescent="0.4">
      <c r="A20" s="294">
        <v>8</v>
      </c>
      <c r="B20" s="112"/>
      <c r="C20" s="113"/>
      <c r="D20" s="113"/>
      <c r="E20" s="114">
        <v>0</v>
      </c>
      <c r="F20" s="295" t="str">
        <f t="shared" si="0"/>
        <v/>
      </c>
      <c r="G20" s="116">
        <v>1</v>
      </c>
      <c r="H20" s="300" t="str">
        <f t="shared" si="1"/>
        <v/>
      </c>
      <c r="I20" s="114">
        <v>0</v>
      </c>
      <c r="J20" s="295" t="str">
        <f t="shared" si="2"/>
        <v/>
      </c>
      <c r="K20" s="301">
        <f t="shared" si="3"/>
        <v>0</v>
      </c>
      <c r="L20" s="295" t="str">
        <f t="shared" si="4"/>
        <v/>
      </c>
      <c r="M20" s="115"/>
      <c r="N20" s="117">
        <v>0</v>
      </c>
      <c r="O20" s="117">
        <v>0</v>
      </c>
      <c r="P20" s="117">
        <v>0</v>
      </c>
      <c r="Q20" s="118">
        <f t="shared" si="5"/>
        <v>0</v>
      </c>
      <c r="R20" s="119"/>
      <c r="T20" s="27" t="s">
        <v>345</v>
      </c>
    </row>
    <row r="21" spans="1:20" ht="16.8" x14ac:dyDescent="0.4">
      <c r="A21" s="294">
        <v>9</v>
      </c>
      <c r="B21" s="112"/>
      <c r="C21" s="113"/>
      <c r="D21" s="113"/>
      <c r="E21" s="114">
        <v>0</v>
      </c>
      <c r="F21" s="295" t="str">
        <f t="shared" si="0"/>
        <v/>
      </c>
      <c r="G21" s="116">
        <v>1</v>
      </c>
      <c r="H21" s="300" t="str">
        <f t="shared" si="1"/>
        <v/>
      </c>
      <c r="I21" s="114">
        <v>0</v>
      </c>
      <c r="J21" s="295" t="str">
        <f t="shared" si="2"/>
        <v/>
      </c>
      <c r="K21" s="301">
        <f t="shared" si="3"/>
        <v>0</v>
      </c>
      <c r="L21" s="295" t="str">
        <f t="shared" si="4"/>
        <v/>
      </c>
      <c r="M21" s="115"/>
      <c r="N21" s="117">
        <v>0</v>
      </c>
      <c r="O21" s="117">
        <v>0</v>
      </c>
      <c r="P21" s="117">
        <v>0</v>
      </c>
      <c r="Q21" s="118">
        <f t="shared" si="5"/>
        <v>0</v>
      </c>
      <c r="R21" s="119"/>
      <c r="T21" s="27" t="s">
        <v>346</v>
      </c>
    </row>
    <row r="22" spans="1:20" ht="16.8" x14ac:dyDescent="0.4">
      <c r="A22" s="294">
        <v>10</v>
      </c>
      <c r="B22" s="112"/>
      <c r="C22" s="113"/>
      <c r="D22" s="113"/>
      <c r="E22" s="114">
        <v>0</v>
      </c>
      <c r="F22" s="295" t="str">
        <f t="shared" si="0"/>
        <v/>
      </c>
      <c r="G22" s="116">
        <v>1</v>
      </c>
      <c r="H22" s="300" t="str">
        <f t="shared" si="1"/>
        <v/>
      </c>
      <c r="I22" s="114">
        <v>0</v>
      </c>
      <c r="J22" s="295" t="str">
        <f t="shared" si="2"/>
        <v/>
      </c>
      <c r="K22" s="301">
        <f t="shared" si="3"/>
        <v>0</v>
      </c>
      <c r="L22" s="295" t="str">
        <f t="shared" si="4"/>
        <v/>
      </c>
      <c r="M22" s="115"/>
      <c r="N22" s="117">
        <v>0</v>
      </c>
      <c r="O22" s="117">
        <v>0</v>
      </c>
      <c r="P22" s="117">
        <v>0</v>
      </c>
      <c r="Q22" s="118">
        <f t="shared" si="5"/>
        <v>0</v>
      </c>
      <c r="R22" s="119"/>
      <c r="T22" s="27" t="s">
        <v>347</v>
      </c>
    </row>
    <row r="23" spans="1:20" ht="16.8" x14ac:dyDescent="0.4">
      <c r="A23" s="294">
        <v>11</v>
      </c>
      <c r="B23" s="112"/>
      <c r="C23" s="113"/>
      <c r="D23" s="113"/>
      <c r="E23" s="114">
        <v>0</v>
      </c>
      <c r="F23" s="295" t="str">
        <f t="shared" si="0"/>
        <v/>
      </c>
      <c r="G23" s="116">
        <v>1</v>
      </c>
      <c r="H23" s="300" t="str">
        <f t="shared" si="1"/>
        <v/>
      </c>
      <c r="I23" s="114">
        <v>0</v>
      </c>
      <c r="J23" s="295" t="str">
        <f t="shared" si="2"/>
        <v/>
      </c>
      <c r="K23" s="301">
        <f t="shared" si="3"/>
        <v>0</v>
      </c>
      <c r="L23" s="295" t="str">
        <f t="shared" si="4"/>
        <v/>
      </c>
      <c r="M23" s="115"/>
      <c r="N23" s="117">
        <v>0</v>
      </c>
      <c r="O23" s="117">
        <v>0</v>
      </c>
      <c r="P23" s="117">
        <v>0</v>
      </c>
      <c r="Q23" s="118">
        <f t="shared" si="5"/>
        <v>0</v>
      </c>
      <c r="R23" s="119"/>
      <c r="T23" s="27" t="s">
        <v>348</v>
      </c>
    </row>
    <row r="24" spans="1:20" ht="16.8" x14ac:dyDescent="0.4">
      <c r="A24" s="294">
        <v>12</v>
      </c>
      <c r="B24" s="112"/>
      <c r="C24" s="113"/>
      <c r="D24" s="113"/>
      <c r="E24" s="114">
        <v>0</v>
      </c>
      <c r="F24" s="295" t="str">
        <f t="shared" si="0"/>
        <v/>
      </c>
      <c r="G24" s="116">
        <v>1</v>
      </c>
      <c r="H24" s="300" t="str">
        <f t="shared" si="1"/>
        <v/>
      </c>
      <c r="I24" s="114">
        <v>0</v>
      </c>
      <c r="J24" s="295" t="str">
        <f t="shared" si="2"/>
        <v/>
      </c>
      <c r="K24" s="301">
        <f t="shared" si="3"/>
        <v>0</v>
      </c>
      <c r="L24" s="295" t="str">
        <f t="shared" si="4"/>
        <v/>
      </c>
      <c r="M24" s="115"/>
      <c r="N24" s="117">
        <v>0</v>
      </c>
      <c r="O24" s="117">
        <v>0</v>
      </c>
      <c r="P24" s="117">
        <v>0</v>
      </c>
      <c r="Q24" s="118">
        <f t="shared" si="5"/>
        <v>0</v>
      </c>
      <c r="R24" s="119"/>
      <c r="T24" s="27" t="s">
        <v>349</v>
      </c>
    </row>
    <row r="25" spans="1:20" ht="16.8" x14ac:dyDescent="0.4">
      <c r="A25" s="294">
        <v>13</v>
      </c>
      <c r="B25" s="112"/>
      <c r="C25" s="113"/>
      <c r="D25" s="113"/>
      <c r="E25" s="114">
        <v>0</v>
      </c>
      <c r="F25" s="295" t="str">
        <f t="shared" si="0"/>
        <v/>
      </c>
      <c r="G25" s="116">
        <v>1</v>
      </c>
      <c r="H25" s="300" t="str">
        <f t="shared" si="1"/>
        <v/>
      </c>
      <c r="I25" s="114">
        <v>0</v>
      </c>
      <c r="J25" s="295" t="str">
        <f t="shared" si="2"/>
        <v/>
      </c>
      <c r="K25" s="301">
        <f t="shared" si="3"/>
        <v>0</v>
      </c>
      <c r="L25" s="295" t="str">
        <f t="shared" si="4"/>
        <v/>
      </c>
      <c r="M25" s="115"/>
      <c r="N25" s="117">
        <v>0</v>
      </c>
      <c r="O25" s="117">
        <v>0</v>
      </c>
      <c r="P25" s="117">
        <v>0</v>
      </c>
      <c r="Q25" s="118">
        <f t="shared" si="5"/>
        <v>0</v>
      </c>
      <c r="R25" s="119"/>
      <c r="T25" s="27" t="s">
        <v>350</v>
      </c>
    </row>
    <row r="26" spans="1:20" ht="16.8" x14ac:dyDescent="0.4">
      <c r="A26" s="294">
        <v>14</v>
      </c>
      <c r="B26" s="112"/>
      <c r="C26" s="113"/>
      <c r="D26" s="113"/>
      <c r="E26" s="114">
        <v>0</v>
      </c>
      <c r="F26" s="295" t="str">
        <f t="shared" si="0"/>
        <v/>
      </c>
      <c r="G26" s="116">
        <v>1</v>
      </c>
      <c r="H26" s="300" t="str">
        <f t="shared" si="1"/>
        <v/>
      </c>
      <c r="I26" s="114">
        <v>0</v>
      </c>
      <c r="J26" s="295" t="str">
        <f t="shared" si="2"/>
        <v/>
      </c>
      <c r="K26" s="301">
        <f t="shared" si="3"/>
        <v>0</v>
      </c>
      <c r="L26" s="295" t="str">
        <f t="shared" si="4"/>
        <v/>
      </c>
      <c r="M26" s="115"/>
      <c r="N26" s="117">
        <v>0</v>
      </c>
      <c r="O26" s="117">
        <v>0</v>
      </c>
      <c r="P26" s="117">
        <v>0</v>
      </c>
      <c r="Q26" s="118">
        <f t="shared" si="5"/>
        <v>0</v>
      </c>
      <c r="R26" s="119"/>
      <c r="T26" s="27" t="s">
        <v>351</v>
      </c>
    </row>
    <row r="27" spans="1:20" ht="16.8" x14ac:dyDescent="0.4">
      <c r="A27" s="294">
        <v>15</v>
      </c>
      <c r="B27" s="112"/>
      <c r="C27" s="113"/>
      <c r="D27" s="113"/>
      <c r="E27" s="114">
        <v>0</v>
      </c>
      <c r="F27" s="295" t="str">
        <f t="shared" si="0"/>
        <v/>
      </c>
      <c r="G27" s="116">
        <v>1</v>
      </c>
      <c r="H27" s="300" t="str">
        <f t="shared" si="1"/>
        <v/>
      </c>
      <c r="I27" s="114">
        <v>0</v>
      </c>
      <c r="J27" s="295" t="str">
        <f t="shared" si="2"/>
        <v/>
      </c>
      <c r="K27" s="301">
        <f t="shared" si="3"/>
        <v>0</v>
      </c>
      <c r="L27" s="295" t="str">
        <f t="shared" si="4"/>
        <v/>
      </c>
      <c r="M27" s="115"/>
      <c r="N27" s="117">
        <v>0</v>
      </c>
      <c r="O27" s="117">
        <v>0</v>
      </c>
      <c r="P27" s="117">
        <v>0</v>
      </c>
      <c r="Q27" s="118">
        <f t="shared" si="5"/>
        <v>0</v>
      </c>
      <c r="R27" s="119"/>
      <c r="T27" s="27" t="s">
        <v>352</v>
      </c>
    </row>
    <row r="28" spans="1:20" ht="16.8" x14ac:dyDescent="0.4">
      <c r="A28" s="294">
        <v>16</v>
      </c>
      <c r="B28" s="112"/>
      <c r="C28" s="113"/>
      <c r="D28" s="113"/>
      <c r="E28" s="114">
        <v>0</v>
      </c>
      <c r="F28" s="295" t="str">
        <f t="shared" si="0"/>
        <v/>
      </c>
      <c r="G28" s="116">
        <v>1</v>
      </c>
      <c r="H28" s="300" t="str">
        <f t="shared" si="1"/>
        <v/>
      </c>
      <c r="I28" s="114">
        <v>0</v>
      </c>
      <c r="J28" s="295" t="str">
        <f t="shared" si="2"/>
        <v/>
      </c>
      <c r="K28" s="301">
        <f t="shared" si="3"/>
        <v>0</v>
      </c>
      <c r="L28" s="295" t="str">
        <f t="shared" si="4"/>
        <v/>
      </c>
      <c r="M28" s="115"/>
      <c r="N28" s="117">
        <v>0</v>
      </c>
      <c r="O28" s="117">
        <v>0</v>
      </c>
      <c r="P28" s="117">
        <v>0</v>
      </c>
      <c r="Q28" s="118">
        <f t="shared" si="5"/>
        <v>0</v>
      </c>
      <c r="R28" s="119"/>
    </row>
    <row r="29" spans="1:20" ht="16.8" x14ac:dyDescent="0.4">
      <c r="A29" s="294">
        <v>17</v>
      </c>
      <c r="B29" s="112"/>
      <c r="C29" s="113"/>
      <c r="D29" s="113"/>
      <c r="E29" s="114">
        <v>0</v>
      </c>
      <c r="F29" s="295" t="str">
        <f t="shared" si="0"/>
        <v/>
      </c>
      <c r="G29" s="116">
        <v>1</v>
      </c>
      <c r="H29" s="300" t="str">
        <f t="shared" si="1"/>
        <v/>
      </c>
      <c r="I29" s="114">
        <v>0</v>
      </c>
      <c r="J29" s="295" t="str">
        <f t="shared" si="2"/>
        <v/>
      </c>
      <c r="K29" s="301">
        <f t="shared" si="3"/>
        <v>0</v>
      </c>
      <c r="L29" s="295" t="str">
        <f t="shared" si="4"/>
        <v/>
      </c>
      <c r="M29" s="115"/>
      <c r="N29" s="117">
        <v>0</v>
      </c>
      <c r="O29" s="117">
        <v>0</v>
      </c>
      <c r="P29" s="117">
        <v>0</v>
      </c>
      <c r="Q29" s="118">
        <f t="shared" si="5"/>
        <v>0</v>
      </c>
      <c r="R29" s="119"/>
    </row>
    <row r="30" spans="1:20" ht="16.8" x14ac:dyDescent="0.4">
      <c r="A30" s="294">
        <v>18</v>
      </c>
      <c r="B30" s="112"/>
      <c r="C30" s="113"/>
      <c r="D30" s="113"/>
      <c r="E30" s="114">
        <v>0</v>
      </c>
      <c r="F30" s="295" t="str">
        <f t="shared" si="0"/>
        <v/>
      </c>
      <c r="G30" s="116">
        <v>1</v>
      </c>
      <c r="H30" s="300" t="str">
        <f t="shared" si="1"/>
        <v/>
      </c>
      <c r="I30" s="114">
        <v>0</v>
      </c>
      <c r="J30" s="295" t="str">
        <f t="shared" si="2"/>
        <v/>
      </c>
      <c r="K30" s="301">
        <f t="shared" si="3"/>
        <v>0</v>
      </c>
      <c r="L30" s="295" t="str">
        <f t="shared" si="4"/>
        <v/>
      </c>
      <c r="M30" s="115"/>
      <c r="N30" s="117">
        <v>0</v>
      </c>
      <c r="O30" s="117">
        <v>0</v>
      </c>
      <c r="P30" s="117">
        <v>0</v>
      </c>
      <c r="Q30" s="118">
        <f t="shared" si="5"/>
        <v>0</v>
      </c>
      <c r="R30" s="119"/>
    </row>
    <row r="31" spans="1:20" ht="16.8" x14ac:dyDescent="0.4">
      <c r="A31" s="294">
        <v>19</v>
      </c>
      <c r="B31" s="112"/>
      <c r="C31" s="113"/>
      <c r="D31" s="113"/>
      <c r="E31" s="114">
        <v>0</v>
      </c>
      <c r="F31" s="295" t="str">
        <f t="shared" si="0"/>
        <v/>
      </c>
      <c r="G31" s="116">
        <v>1</v>
      </c>
      <c r="H31" s="300" t="str">
        <f t="shared" si="1"/>
        <v/>
      </c>
      <c r="I31" s="114">
        <v>0</v>
      </c>
      <c r="J31" s="295" t="str">
        <f t="shared" si="2"/>
        <v/>
      </c>
      <c r="K31" s="301">
        <f t="shared" si="3"/>
        <v>0</v>
      </c>
      <c r="L31" s="295" t="str">
        <f t="shared" si="4"/>
        <v/>
      </c>
      <c r="M31" s="115"/>
      <c r="N31" s="117">
        <v>0</v>
      </c>
      <c r="O31" s="117">
        <v>0</v>
      </c>
      <c r="P31" s="117">
        <v>0</v>
      </c>
      <c r="Q31" s="118">
        <f t="shared" si="5"/>
        <v>0</v>
      </c>
      <c r="R31" s="119"/>
    </row>
    <row r="32" spans="1:20" ht="16.8" x14ac:dyDescent="0.4">
      <c r="A32" s="294">
        <v>20</v>
      </c>
      <c r="B32" s="112"/>
      <c r="C32" s="113"/>
      <c r="D32" s="113"/>
      <c r="E32" s="114">
        <v>0</v>
      </c>
      <c r="F32" s="295" t="str">
        <f t="shared" si="0"/>
        <v/>
      </c>
      <c r="G32" s="116">
        <v>1</v>
      </c>
      <c r="H32" s="300" t="str">
        <f t="shared" si="1"/>
        <v/>
      </c>
      <c r="I32" s="114">
        <v>0</v>
      </c>
      <c r="J32" s="295" t="str">
        <f t="shared" si="2"/>
        <v/>
      </c>
      <c r="K32" s="301">
        <f t="shared" si="3"/>
        <v>0</v>
      </c>
      <c r="L32" s="295" t="str">
        <f t="shared" si="4"/>
        <v/>
      </c>
      <c r="M32" s="115"/>
      <c r="N32" s="117">
        <v>0</v>
      </c>
      <c r="O32" s="117">
        <v>0</v>
      </c>
      <c r="P32" s="117">
        <v>0</v>
      </c>
      <c r="Q32" s="118">
        <f t="shared" si="5"/>
        <v>0</v>
      </c>
      <c r="R32" s="119"/>
    </row>
    <row r="33" spans="1:19" s="51" customFormat="1" ht="16.8" x14ac:dyDescent="0.4">
      <c r="A33" s="497" t="s">
        <v>353</v>
      </c>
      <c r="B33" s="498"/>
      <c r="C33" s="499"/>
      <c r="D33" s="297" t="s">
        <v>354</v>
      </c>
      <c r="E33" s="298">
        <f>SUM(E13:E32)</f>
        <v>0</v>
      </c>
      <c r="F33" s="296">
        <f>SUM(F13:F32)</f>
        <v>0</v>
      </c>
      <c r="G33" s="296"/>
      <c r="H33" s="296"/>
      <c r="I33" s="298">
        <f>SUM(I13:I32)</f>
        <v>0</v>
      </c>
      <c r="J33" s="296"/>
      <c r="K33" s="298">
        <f>SUM(K13:K32)</f>
        <v>0</v>
      </c>
      <c r="L33" s="296"/>
      <c r="M33" s="296"/>
      <c r="N33" s="120">
        <f t="shared" ref="N33:Q33" si="6">SUM(N13:N32)</f>
        <v>0</v>
      </c>
      <c r="O33" s="120">
        <f t="shared" si="6"/>
        <v>0</v>
      </c>
      <c r="P33" s="120">
        <f t="shared" si="6"/>
        <v>0</v>
      </c>
      <c r="Q33" s="120">
        <f t="shared" si="6"/>
        <v>0</v>
      </c>
      <c r="R33" s="299"/>
      <c r="S33" s="26"/>
    </row>
    <row r="34" spans="1:19" ht="16.8" x14ac:dyDescent="0.4">
      <c r="D34" s="27"/>
      <c r="J34" s="43"/>
      <c r="Q34" s="44"/>
    </row>
    <row r="38" spans="1:19" ht="49.2" x14ac:dyDescent="0.4">
      <c r="A38" s="302" t="s">
        <v>355</v>
      </c>
      <c r="B38" s="302"/>
      <c r="C38" s="303" t="s">
        <v>356</v>
      </c>
      <c r="D38" s="304" t="s">
        <v>357</v>
      </c>
      <c r="E38" s="304" t="s">
        <v>358</v>
      </c>
      <c r="F38" s="278"/>
    </row>
    <row r="39" spans="1:19" ht="16.8" x14ac:dyDescent="0.4">
      <c r="A39" s="305" t="s">
        <v>359</v>
      </c>
      <c r="B39" s="305"/>
      <c r="C39" s="306" t="s">
        <v>360</v>
      </c>
      <c r="D39" s="307">
        <f>I33</f>
        <v>0</v>
      </c>
      <c r="E39" s="122" t="str">
        <f>IF(D39=0,"",(SUM(D39/D41)))</f>
        <v/>
      </c>
      <c r="F39" s="279"/>
    </row>
    <row r="40" spans="1:19" ht="16.8" x14ac:dyDescent="0.4">
      <c r="A40" s="305" t="s">
        <v>361</v>
      </c>
      <c r="B40" s="305"/>
      <c r="C40" s="306" t="s">
        <v>362</v>
      </c>
      <c r="D40" s="307">
        <f>K33</f>
        <v>0</v>
      </c>
      <c r="E40" s="122" t="str">
        <f>IF(D40=0,"",SUM(D40/D41))</f>
        <v/>
      </c>
      <c r="F40" s="280"/>
      <c r="I40" s="123"/>
    </row>
    <row r="41" spans="1:19" ht="16.8" x14ac:dyDescent="0.4">
      <c r="A41" s="305" t="s">
        <v>363</v>
      </c>
      <c r="B41" s="305"/>
      <c r="C41" s="308" t="s">
        <v>364</v>
      </c>
      <c r="D41" s="309">
        <f>E33</f>
        <v>0</v>
      </c>
      <c r="E41" s="122">
        <f>F33</f>
        <v>0</v>
      </c>
      <c r="F41" s="279"/>
    </row>
    <row r="42" spans="1:19" ht="16.8" x14ac:dyDescent="0.4">
      <c r="A42" s="45"/>
      <c r="B42" s="45"/>
    </row>
  </sheetData>
  <sheetProtection algorithmName="SHA-512" hashValue="Qblpc2z0m4kWRYogpFA7/TUBqa6B7e50ByQkVFni4I5PfoDctaEPoTgwj0ApeM/PYuw7BPVIbFupvvsjRcc2jw==" saltValue="Bxc4vpsK5KGfR+FS9mkwlA==" spinCount="100000" sheet="1" formatCells="0" formatColumns="0" formatRows="0" insertRows="0"/>
  <mergeCells count="4">
    <mergeCell ref="A33:C33"/>
    <mergeCell ref="A3:R3"/>
    <mergeCell ref="A9:R9"/>
    <mergeCell ref="A2:R2"/>
  </mergeCells>
  <phoneticPr fontId="16" type="noConversion"/>
  <conditionalFormatting sqref="Q33">
    <cfRule type="cellIs" dxfId="3" priority="1" operator="notEqual">
      <formula>$E$33</formula>
    </cfRule>
  </conditionalFormatting>
  <dataValidations count="1">
    <dataValidation type="list" allowBlank="1" showInputMessage="1" showErrorMessage="1" sqref="C13:C32" xr:uid="{EC7E0175-3428-4AEE-A7CE-01407D744CC1}">
      <formula1>$T$13:$T$27</formula1>
    </dataValidation>
  </dataValidations>
  <pageMargins left="0.25" right="0.25" top="0.75" bottom="0.75" header="0.3" footer="0.3"/>
  <pageSetup paperSize="8" scale="57" fitToHeight="0" orientation="landscape" r:id="rId1"/>
  <headerFooter>
    <oddHeader>&amp;R&amp;G</oddHeader>
    <oddFooter>&amp;C&amp;G</oddFooter>
  </headerFooter>
  <drawing r:id="rId2"/>
  <legacyDrawingHF r:id="rId3"/>
  <extLst>
    <ext xmlns:x14="http://schemas.microsoft.com/office/spreadsheetml/2009/9/main" uri="{CCE6A557-97BC-4b89-ADB6-D9C93CAAB3DF}">
      <x14:dataValidations xmlns:xm="http://schemas.microsoft.com/office/excel/2006/main" count="1">
        <x14:dataValidation type="list" allowBlank="1" showInputMessage="1" showErrorMessage="1" xr:uid="{23471821-AB5F-4347-971E-BA50390240B4}">
          <x14:formula1>
            <xm:f>'SPF Interventions'!$A$12:$A$42</xm:f>
          </x14:formula1>
          <xm:sqref>B13:B32</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B68876-3F42-402C-ABD1-6E8994A27E1D}">
  <sheetPr codeName="Sheet8">
    <tabColor theme="9" tint="0.79998168889431442"/>
    <pageSetUpPr fitToPage="1"/>
  </sheetPr>
  <dimension ref="A1:AO141"/>
  <sheetViews>
    <sheetView showGridLines="0" zoomScaleNormal="100" zoomScalePageLayoutView="55" workbookViewId="0">
      <selection activeCell="B13" sqref="B13"/>
    </sheetView>
  </sheetViews>
  <sheetFormatPr defaultColWidth="9.33203125" defaultRowHeight="19.2" x14ac:dyDescent="0.45"/>
  <cols>
    <col min="1" max="1" width="27.5546875" style="17" customWidth="1"/>
    <col min="2" max="2" width="16.6640625" style="17" customWidth="1"/>
    <col min="3" max="12" width="25.33203125" style="17" customWidth="1"/>
    <col min="13" max="14" width="28.6640625" style="17" customWidth="1"/>
    <col min="15" max="16384" width="9.33203125" style="17"/>
  </cols>
  <sheetData>
    <row r="1" spans="1:41" ht="9.6" customHeight="1" x14ac:dyDescent="0.45"/>
    <row r="2" spans="1:41" s="27" customFormat="1" ht="38.700000000000003" customHeight="1" x14ac:dyDescent="0.4">
      <c r="A2" s="422" t="s">
        <v>0</v>
      </c>
      <c r="B2" s="422"/>
      <c r="C2" s="422"/>
      <c r="D2" s="422"/>
      <c r="E2" s="422"/>
      <c r="F2" s="422"/>
      <c r="G2" s="422"/>
      <c r="H2" s="422"/>
      <c r="I2" s="422"/>
      <c r="J2" s="422"/>
      <c r="K2" s="422"/>
      <c r="L2" s="422"/>
      <c r="M2" s="422"/>
      <c r="N2" s="422"/>
      <c r="O2" s="337"/>
      <c r="P2" s="337"/>
      <c r="Q2" s="337"/>
      <c r="R2" s="337"/>
      <c r="S2" s="337"/>
      <c r="T2" s="337"/>
      <c r="U2" s="337"/>
      <c r="V2" s="337"/>
      <c r="W2" s="337"/>
      <c r="X2" s="337"/>
      <c r="Y2" s="337"/>
      <c r="Z2" s="337"/>
      <c r="AA2" s="337"/>
      <c r="AB2" s="337"/>
      <c r="AC2" s="337"/>
      <c r="AD2" s="337"/>
      <c r="AE2" s="337"/>
      <c r="AF2" s="337"/>
      <c r="AG2" s="337"/>
      <c r="AH2" s="337"/>
      <c r="AI2" s="337"/>
      <c r="AJ2" s="337"/>
      <c r="AK2" s="337"/>
      <c r="AL2" s="337"/>
      <c r="AM2" s="337"/>
      <c r="AN2" s="337"/>
      <c r="AO2" s="337"/>
    </row>
    <row r="3" spans="1:41" s="99" customFormat="1" ht="37.200000000000003" customHeight="1" x14ac:dyDescent="0.7">
      <c r="A3" s="465" t="s">
        <v>6</v>
      </c>
      <c r="B3" s="465"/>
      <c r="C3" s="465"/>
      <c r="D3" s="465"/>
      <c r="E3" s="465"/>
      <c r="F3" s="465"/>
      <c r="G3" s="465"/>
      <c r="H3" s="465"/>
      <c r="I3" s="465"/>
      <c r="J3" s="465"/>
      <c r="K3" s="465"/>
      <c r="L3" s="465"/>
      <c r="M3" s="465"/>
      <c r="N3" s="465"/>
    </row>
    <row r="4" spans="1:41" s="27" customFormat="1" ht="17.399999999999999" thickBot="1" x14ac:dyDescent="0.45">
      <c r="A4" s="26"/>
      <c r="B4" s="26"/>
      <c r="C4" s="26"/>
      <c r="D4" s="26"/>
      <c r="E4" s="26"/>
      <c r="F4" s="26"/>
      <c r="G4" s="26"/>
      <c r="H4" s="26"/>
      <c r="I4" s="26"/>
      <c r="J4" s="26"/>
      <c r="K4" s="26"/>
      <c r="L4" s="26"/>
    </row>
    <row r="5" spans="1:41" s="27" customFormat="1" ht="22.5" customHeight="1" thickBot="1" x14ac:dyDescent="0.45">
      <c r="A5" s="508" t="s">
        <v>2</v>
      </c>
      <c r="B5" s="509"/>
      <c r="C5" s="473" t="str">
        <f>IF('Project Summary'!$C$5="","",'Project Summary'!$C$5)</f>
        <v/>
      </c>
      <c r="D5" s="473"/>
      <c r="E5" s="474"/>
      <c r="F5" s="26"/>
      <c r="G5" s="26"/>
      <c r="H5" s="26"/>
      <c r="I5" s="26"/>
      <c r="J5" s="26"/>
      <c r="K5" s="26"/>
      <c r="L5" s="26"/>
    </row>
    <row r="6" spans="1:41" s="27" customFormat="1" ht="19.5" customHeight="1" thickBot="1" x14ac:dyDescent="0.45">
      <c r="A6" s="325" t="s">
        <v>3</v>
      </c>
      <c r="B6" s="326"/>
      <c r="C6" s="473" t="str">
        <f>IF('Project Summary'!$C$6="","",'Project Summary'!$C$6)</f>
        <v/>
      </c>
      <c r="D6" s="473"/>
      <c r="E6" s="474"/>
      <c r="F6" s="26"/>
      <c r="G6" s="26"/>
      <c r="H6" s="26"/>
      <c r="I6" s="26"/>
      <c r="J6" s="26"/>
      <c r="K6" s="26"/>
      <c r="L6" s="26"/>
    </row>
    <row r="7" spans="1:41" s="27" customFormat="1" ht="19.5" customHeight="1" thickBot="1" x14ac:dyDescent="0.45">
      <c r="A7" s="508" t="s">
        <v>20</v>
      </c>
      <c r="B7" s="509"/>
      <c r="C7" s="473" t="str">
        <f>IF('Project Summary'!$C$7="","",'Project Summary'!$C$7)</f>
        <v/>
      </c>
      <c r="D7" s="473"/>
      <c r="E7" s="474"/>
      <c r="F7" s="26"/>
      <c r="G7" s="26"/>
      <c r="H7" s="26"/>
      <c r="I7" s="26"/>
      <c r="J7" s="26"/>
      <c r="K7" s="26"/>
      <c r="L7" s="26"/>
      <c r="M7" s="26"/>
    </row>
    <row r="8" spans="1:41" x14ac:dyDescent="0.45">
      <c r="B8" s="19"/>
      <c r="C8" s="19"/>
      <c r="D8" s="37"/>
      <c r="E8" s="37"/>
      <c r="F8" s="37"/>
      <c r="G8" s="37"/>
      <c r="H8" s="37"/>
      <c r="I8" s="37"/>
      <c r="J8" s="38"/>
      <c r="K8" s="38"/>
      <c r="L8" s="19"/>
      <c r="M8" s="19"/>
      <c r="N8" s="19"/>
    </row>
    <row r="9" spans="1:41" ht="48.6" customHeight="1" x14ac:dyDescent="0.45">
      <c r="A9" s="475" t="s">
        <v>365</v>
      </c>
      <c r="B9" s="476"/>
      <c r="C9" s="476"/>
      <c r="D9" s="476"/>
      <c r="E9" s="476"/>
      <c r="F9" s="476"/>
      <c r="G9" s="476"/>
      <c r="H9" s="476"/>
      <c r="I9" s="476"/>
      <c r="J9" s="476"/>
      <c r="K9" s="476"/>
      <c r="L9" s="476"/>
      <c r="M9" s="476"/>
      <c r="N9" s="477"/>
    </row>
    <row r="10" spans="1:41" ht="19.8" thickBot="1" x14ac:dyDescent="0.5">
      <c r="C10" s="19"/>
      <c r="D10" s="19"/>
      <c r="E10" s="19"/>
      <c r="F10" s="19"/>
      <c r="G10" s="19"/>
      <c r="H10" s="19"/>
      <c r="I10" s="19"/>
      <c r="J10" s="19"/>
      <c r="K10" s="19"/>
      <c r="L10" s="19"/>
      <c r="M10" s="19"/>
    </row>
    <row r="11" spans="1:41" s="27" customFormat="1" ht="17.399999999999999" thickBot="1" x14ac:dyDescent="0.45">
      <c r="A11" s="124" t="s">
        <v>61</v>
      </c>
      <c r="B11" s="335" t="str">
        <f>IF(N23=0,"",N23/$N$107)</f>
        <v/>
      </c>
      <c r="C11" s="125"/>
      <c r="D11" s="126" t="s">
        <v>366</v>
      </c>
      <c r="E11" s="127"/>
      <c r="F11" s="128"/>
      <c r="G11" s="129" t="s">
        <v>367</v>
      </c>
      <c r="H11" s="130"/>
      <c r="I11" s="132"/>
      <c r="J11" s="132" t="s">
        <v>368</v>
      </c>
      <c r="K11" s="133"/>
      <c r="L11" s="134"/>
      <c r="M11" s="135" t="s">
        <v>369</v>
      </c>
      <c r="N11" s="136"/>
    </row>
    <row r="12" spans="1:41" s="27" customFormat="1" ht="16.8" x14ac:dyDescent="0.4">
      <c r="A12" s="215" t="s">
        <v>55</v>
      </c>
      <c r="B12" s="177" t="s">
        <v>370</v>
      </c>
      <c r="C12" s="167" t="s">
        <v>371</v>
      </c>
      <c r="D12" s="137" t="s">
        <v>372</v>
      </c>
      <c r="E12" s="168" t="s">
        <v>67</v>
      </c>
      <c r="F12" s="167" t="s">
        <v>371</v>
      </c>
      <c r="G12" s="137" t="s">
        <v>372</v>
      </c>
      <c r="H12" s="174" t="s">
        <v>67</v>
      </c>
      <c r="I12" s="164" t="s">
        <v>371</v>
      </c>
      <c r="J12" s="137" t="s">
        <v>372</v>
      </c>
      <c r="K12" s="138" t="s">
        <v>67</v>
      </c>
      <c r="L12" s="139" t="s">
        <v>371</v>
      </c>
      <c r="M12" s="139" t="s">
        <v>372</v>
      </c>
      <c r="N12" s="139" t="s">
        <v>67</v>
      </c>
    </row>
    <row r="13" spans="1:41" s="27" customFormat="1" ht="16.8" x14ac:dyDescent="0.4">
      <c r="A13" s="178" t="str">
        <f>IF(B13="","",VLOOKUP(B13,'Investment Priority'!$A$2:$C$54,3,FALSE))</f>
        <v/>
      </c>
      <c r="B13" s="217"/>
      <c r="C13" s="169"/>
      <c r="D13" s="140"/>
      <c r="E13" s="170">
        <f>C13+D13</f>
        <v>0</v>
      </c>
      <c r="F13" s="169"/>
      <c r="G13" s="140"/>
      <c r="H13" s="175">
        <f>F13+G13</f>
        <v>0</v>
      </c>
      <c r="I13" s="165"/>
      <c r="J13" s="140"/>
      <c r="K13" s="141">
        <f>I13+J13</f>
        <v>0</v>
      </c>
      <c r="L13" s="142">
        <f>C13+F13+I13</f>
        <v>0</v>
      </c>
      <c r="M13" s="142">
        <f>D13+G13+J13</f>
        <v>0</v>
      </c>
      <c r="N13" s="142">
        <f>E13+H13+K13</f>
        <v>0</v>
      </c>
    </row>
    <row r="14" spans="1:41" s="27" customFormat="1" ht="16.8" x14ac:dyDescent="0.4">
      <c r="A14" s="178" t="str">
        <f>IF(B14="","",VLOOKUP(B14,'Investment Priority'!$A$2:$C$54,3,FALSE))</f>
        <v/>
      </c>
      <c r="B14" s="217"/>
      <c r="C14" s="169"/>
      <c r="D14" s="140"/>
      <c r="E14" s="170">
        <f t="shared" ref="E14:E21" si="0">C14+D14</f>
        <v>0</v>
      </c>
      <c r="F14" s="169"/>
      <c r="G14" s="140"/>
      <c r="H14" s="175">
        <f t="shared" ref="H14:H22" si="1">F14+G14</f>
        <v>0</v>
      </c>
      <c r="I14" s="165"/>
      <c r="J14" s="140"/>
      <c r="K14" s="141">
        <f t="shared" ref="K14:K21" si="2">I14+J14</f>
        <v>0</v>
      </c>
      <c r="L14" s="142">
        <f t="shared" ref="L14:L20" si="3">C14+F14+I14</f>
        <v>0</v>
      </c>
      <c r="M14" s="142">
        <f t="shared" ref="M14:M20" si="4">D14+G14+J14</f>
        <v>0</v>
      </c>
      <c r="N14" s="142">
        <f t="shared" ref="N14:N21" si="5">E14+H14+K14</f>
        <v>0</v>
      </c>
    </row>
    <row r="15" spans="1:41" s="27" customFormat="1" ht="16.8" x14ac:dyDescent="0.4">
      <c r="A15" s="178" t="str">
        <f>IF(B15="","",VLOOKUP(B15,'Investment Priority'!$A$2:$C$54,3,FALSE))</f>
        <v/>
      </c>
      <c r="B15" s="217"/>
      <c r="C15" s="169"/>
      <c r="D15" s="140"/>
      <c r="E15" s="170">
        <f t="shared" si="0"/>
        <v>0</v>
      </c>
      <c r="F15" s="169"/>
      <c r="G15" s="140"/>
      <c r="H15" s="175">
        <f t="shared" si="1"/>
        <v>0</v>
      </c>
      <c r="I15" s="165"/>
      <c r="J15" s="140"/>
      <c r="K15" s="141">
        <f t="shared" si="2"/>
        <v>0</v>
      </c>
      <c r="L15" s="142">
        <f t="shared" si="3"/>
        <v>0</v>
      </c>
      <c r="M15" s="142">
        <f t="shared" si="4"/>
        <v>0</v>
      </c>
      <c r="N15" s="142">
        <f t="shared" si="5"/>
        <v>0</v>
      </c>
    </row>
    <row r="16" spans="1:41" s="27" customFormat="1" ht="16.8" x14ac:dyDescent="0.4">
      <c r="A16" s="178" t="str">
        <f>IF(B16="","",VLOOKUP(B16,'Investment Priority'!$A$2:$C$54,3,FALSE))</f>
        <v/>
      </c>
      <c r="B16" s="217"/>
      <c r="C16" s="169"/>
      <c r="D16" s="140"/>
      <c r="E16" s="170">
        <f t="shared" si="0"/>
        <v>0</v>
      </c>
      <c r="F16" s="169"/>
      <c r="G16" s="140"/>
      <c r="H16" s="175">
        <f t="shared" si="1"/>
        <v>0</v>
      </c>
      <c r="I16" s="165"/>
      <c r="J16" s="140"/>
      <c r="K16" s="141">
        <f t="shared" si="2"/>
        <v>0</v>
      </c>
      <c r="L16" s="142">
        <f t="shared" si="3"/>
        <v>0</v>
      </c>
      <c r="M16" s="142">
        <f t="shared" si="4"/>
        <v>0</v>
      </c>
      <c r="N16" s="142">
        <f t="shared" si="5"/>
        <v>0</v>
      </c>
    </row>
    <row r="17" spans="1:14" s="27" customFormat="1" ht="16.8" x14ac:dyDescent="0.4">
      <c r="A17" s="178" t="str">
        <f>IF(B17="","",VLOOKUP(B17,'Investment Priority'!$A$2:$C$54,3,FALSE))</f>
        <v/>
      </c>
      <c r="B17" s="217"/>
      <c r="C17" s="169"/>
      <c r="D17" s="140"/>
      <c r="E17" s="170">
        <f t="shared" si="0"/>
        <v>0</v>
      </c>
      <c r="F17" s="169"/>
      <c r="G17" s="140"/>
      <c r="H17" s="175">
        <f t="shared" si="1"/>
        <v>0</v>
      </c>
      <c r="I17" s="165"/>
      <c r="J17" s="140"/>
      <c r="K17" s="141">
        <f t="shared" si="2"/>
        <v>0</v>
      </c>
      <c r="L17" s="142">
        <f t="shared" si="3"/>
        <v>0</v>
      </c>
      <c r="M17" s="142">
        <f t="shared" si="4"/>
        <v>0</v>
      </c>
      <c r="N17" s="142">
        <f t="shared" si="5"/>
        <v>0</v>
      </c>
    </row>
    <row r="18" spans="1:14" s="27" customFormat="1" ht="16.8" x14ac:dyDescent="0.4">
      <c r="A18" s="178" t="str">
        <f>IF(B18="","",VLOOKUP(B18,'Investment Priority'!$A$2:$C$54,3,FALSE))</f>
        <v/>
      </c>
      <c r="B18" s="217"/>
      <c r="C18" s="169"/>
      <c r="D18" s="140"/>
      <c r="E18" s="170">
        <f t="shared" si="0"/>
        <v>0</v>
      </c>
      <c r="F18" s="169"/>
      <c r="G18" s="140"/>
      <c r="H18" s="175">
        <f t="shared" si="1"/>
        <v>0</v>
      </c>
      <c r="I18" s="165"/>
      <c r="J18" s="140"/>
      <c r="K18" s="141">
        <f t="shared" si="2"/>
        <v>0</v>
      </c>
      <c r="L18" s="142">
        <f t="shared" si="3"/>
        <v>0</v>
      </c>
      <c r="M18" s="142">
        <f t="shared" si="4"/>
        <v>0</v>
      </c>
      <c r="N18" s="142">
        <f t="shared" si="5"/>
        <v>0</v>
      </c>
    </row>
    <row r="19" spans="1:14" s="27" customFormat="1" ht="16.8" x14ac:dyDescent="0.4">
      <c r="A19" s="178" t="str">
        <f>IF(B19="","",VLOOKUP(B19,'Investment Priority'!$A$2:$C$54,3,FALSE))</f>
        <v/>
      </c>
      <c r="B19" s="217"/>
      <c r="C19" s="169"/>
      <c r="D19" s="140"/>
      <c r="E19" s="170">
        <f t="shared" si="0"/>
        <v>0</v>
      </c>
      <c r="F19" s="169"/>
      <c r="G19" s="140"/>
      <c r="H19" s="175">
        <f t="shared" si="1"/>
        <v>0</v>
      </c>
      <c r="I19" s="165"/>
      <c r="J19" s="140"/>
      <c r="K19" s="141">
        <f t="shared" si="2"/>
        <v>0</v>
      </c>
      <c r="L19" s="142">
        <f t="shared" si="3"/>
        <v>0</v>
      </c>
      <c r="M19" s="142">
        <f t="shared" si="4"/>
        <v>0</v>
      </c>
      <c r="N19" s="142">
        <f t="shared" si="5"/>
        <v>0</v>
      </c>
    </row>
    <row r="20" spans="1:14" s="27" customFormat="1" ht="16.8" x14ac:dyDescent="0.4">
      <c r="A20" s="178" t="str">
        <f>IF(B20="","",VLOOKUP(B20,'Investment Priority'!$A$2:$C$54,3,FALSE))</f>
        <v/>
      </c>
      <c r="B20" s="217"/>
      <c r="C20" s="169"/>
      <c r="D20" s="140"/>
      <c r="E20" s="170">
        <f t="shared" si="0"/>
        <v>0</v>
      </c>
      <c r="F20" s="169"/>
      <c r="G20" s="140"/>
      <c r="H20" s="175">
        <f t="shared" si="1"/>
        <v>0</v>
      </c>
      <c r="I20" s="165"/>
      <c r="J20" s="140"/>
      <c r="K20" s="141">
        <f t="shared" si="2"/>
        <v>0</v>
      </c>
      <c r="L20" s="142">
        <f t="shared" si="3"/>
        <v>0</v>
      </c>
      <c r="M20" s="142">
        <f t="shared" si="4"/>
        <v>0</v>
      </c>
      <c r="N20" s="142">
        <f t="shared" si="5"/>
        <v>0</v>
      </c>
    </row>
    <row r="21" spans="1:14" s="27" customFormat="1" ht="16.8" x14ac:dyDescent="0.4">
      <c r="A21" s="178" t="str">
        <f>IF(B21="","",VLOOKUP(B21,'Investment Priority'!$A$2:$C$54,3,FALSE))</f>
        <v/>
      </c>
      <c r="B21" s="217"/>
      <c r="C21" s="169"/>
      <c r="D21" s="140"/>
      <c r="E21" s="170">
        <f t="shared" si="0"/>
        <v>0</v>
      </c>
      <c r="F21" s="169"/>
      <c r="G21" s="140"/>
      <c r="H21" s="175">
        <f t="shared" si="1"/>
        <v>0</v>
      </c>
      <c r="I21" s="165"/>
      <c r="J21" s="140"/>
      <c r="K21" s="141">
        <f t="shared" si="2"/>
        <v>0</v>
      </c>
      <c r="L21" s="142">
        <f t="shared" ref="L21:L22" si="6">C21+F21+I21</f>
        <v>0</v>
      </c>
      <c r="M21" s="142">
        <f t="shared" ref="M21:M22" si="7">D21+G21+J21</f>
        <v>0</v>
      </c>
      <c r="N21" s="142">
        <f t="shared" si="5"/>
        <v>0</v>
      </c>
    </row>
    <row r="22" spans="1:14" s="27" customFormat="1" ht="17.399999999999999" thickBot="1" x14ac:dyDescent="0.45">
      <c r="A22" s="179" t="str">
        <f>IF(B22="","",VLOOKUP(B22,'Investment Priority'!$A$2:$C$54,3,FALSE))</f>
        <v/>
      </c>
      <c r="B22" s="218"/>
      <c r="C22" s="171"/>
      <c r="D22" s="172"/>
      <c r="E22" s="173">
        <f t="shared" ref="E22" si="8">C22+D22</f>
        <v>0</v>
      </c>
      <c r="F22" s="171"/>
      <c r="G22" s="172"/>
      <c r="H22" s="176">
        <f t="shared" si="1"/>
        <v>0</v>
      </c>
      <c r="I22" s="166"/>
      <c r="J22" s="143"/>
      <c r="K22" s="144">
        <f t="shared" ref="K22" si="9">I22+J22</f>
        <v>0</v>
      </c>
      <c r="L22" s="145">
        <f t="shared" si="6"/>
        <v>0</v>
      </c>
      <c r="M22" s="145">
        <f t="shared" si="7"/>
        <v>0</v>
      </c>
      <c r="N22" s="145">
        <f t="shared" ref="N22" si="10">E22+H22+K22</f>
        <v>0</v>
      </c>
    </row>
    <row r="23" spans="1:14" s="27" customFormat="1" ht="17.399999999999999" thickBot="1" x14ac:dyDescent="0.45">
      <c r="A23" s="124" t="s">
        <v>67</v>
      </c>
      <c r="B23" s="146"/>
      <c r="C23" s="147">
        <f>SUM(C13:C22)</f>
        <v>0</v>
      </c>
      <c r="D23" s="148">
        <f>SUM(D13:D22)</f>
        <v>0</v>
      </c>
      <c r="E23" s="149">
        <f t="shared" ref="E23:N23" si="11">SUM(E13:E22)</f>
        <v>0</v>
      </c>
      <c r="F23" s="148">
        <f t="shared" si="11"/>
        <v>0</v>
      </c>
      <c r="G23" s="148">
        <f t="shared" si="11"/>
        <v>0</v>
      </c>
      <c r="H23" s="150">
        <f t="shared" si="11"/>
        <v>0</v>
      </c>
      <c r="I23" s="148">
        <f t="shared" si="11"/>
        <v>0</v>
      </c>
      <c r="J23" s="148">
        <f t="shared" si="11"/>
        <v>0</v>
      </c>
      <c r="K23" s="151">
        <f t="shared" si="11"/>
        <v>0</v>
      </c>
      <c r="L23" s="152">
        <f t="shared" si="11"/>
        <v>0</v>
      </c>
      <c r="M23" s="152">
        <f t="shared" si="11"/>
        <v>0</v>
      </c>
      <c r="N23" s="153">
        <f t="shared" si="11"/>
        <v>0</v>
      </c>
    </row>
    <row r="24" spans="1:14" s="27" customFormat="1" ht="16.8" x14ac:dyDescent="0.4"/>
    <row r="25" spans="1:14" s="27" customFormat="1" ht="17.399999999999999" thickBot="1" x14ac:dyDescent="0.45">
      <c r="C25" s="26"/>
      <c r="D25" s="26"/>
      <c r="E25" s="26"/>
      <c r="F25" s="26"/>
      <c r="G25" s="26"/>
      <c r="H25" s="26"/>
      <c r="I25" s="26"/>
      <c r="J25" s="26"/>
      <c r="K25" s="26"/>
      <c r="L25" s="26"/>
      <c r="M25" s="26"/>
    </row>
    <row r="26" spans="1:14" s="27" customFormat="1" ht="17.399999999999999" thickBot="1" x14ac:dyDescent="0.45">
      <c r="A26" s="124" t="s">
        <v>62</v>
      </c>
      <c r="B26" s="335" t="str">
        <f>IF(N38=0,"",N38/$N$107)</f>
        <v/>
      </c>
      <c r="C26" s="125"/>
      <c r="D26" s="126" t="s">
        <v>366</v>
      </c>
      <c r="E26" s="127"/>
      <c r="F26" s="128"/>
      <c r="G26" s="129" t="s">
        <v>367</v>
      </c>
      <c r="H26" s="130"/>
      <c r="I26" s="131"/>
      <c r="J26" s="132" t="s">
        <v>368</v>
      </c>
      <c r="K26" s="133"/>
      <c r="L26" s="134"/>
      <c r="M26" s="135" t="s">
        <v>369</v>
      </c>
      <c r="N26" s="136"/>
    </row>
    <row r="27" spans="1:14" s="27" customFormat="1" ht="16.8" x14ac:dyDescent="0.4">
      <c r="A27" s="215" t="s">
        <v>55</v>
      </c>
      <c r="B27" s="177" t="s">
        <v>370</v>
      </c>
      <c r="C27" s="167" t="s">
        <v>371</v>
      </c>
      <c r="D27" s="137" t="s">
        <v>372</v>
      </c>
      <c r="E27" s="168" t="s">
        <v>67</v>
      </c>
      <c r="F27" s="167" t="s">
        <v>371</v>
      </c>
      <c r="G27" s="137" t="s">
        <v>372</v>
      </c>
      <c r="H27" s="174" t="s">
        <v>67</v>
      </c>
      <c r="I27" s="167" t="s">
        <v>371</v>
      </c>
      <c r="J27" s="137" t="s">
        <v>372</v>
      </c>
      <c r="K27" s="190" t="s">
        <v>67</v>
      </c>
      <c r="L27" s="185" t="s">
        <v>371</v>
      </c>
      <c r="M27" s="139" t="s">
        <v>372</v>
      </c>
      <c r="N27" s="186" t="s">
        <v>67</v>
      </c>
    </row>
    <row r="28" spans="1:14" s="27" customFormat="1" ht="16.8" x14ac:dyDescent="0.4">
      <c r="A28" s="178" t="str">
        <f>IF(B28="","",VLOOKUP(B28,'Investment Priority'!$A$2:$C$54,3,FALSE))</f>
        <v/>
      </c>
      <c r="B28" s="217"/>
      <c r="C28" s="169"/>
      <c r="D28" s="140"/>
      <c r="E28" s="170">
        <f>C28+D28</f>
        <v>0</v>
      </c>
      <c r="F28" s="169"/>
      <c r="G28" s="140"/>
      <c r="H28" s="175">
        <f>F28+G28</f>
        <v>0</v>
      </c>
      <c r="I28" s="169"/>
      <c r="J28" s="140"/>
      <c r="K28" s="191">
        <f>I28+J28</f>
        <v>0</v>
      </c>
      <c r="L28" s="180">
        <f>C28+F28+I28</f>
        <v>0</v>
      </c>
      <c r="M28" s="142">
        <f>D28+G28+J28</f>
        <v>0</v>
      </c>
      <c r="N28" s="181">
        <f>E28+H28+K28</f>
        <v>0</v>
      </c>
    </row>
    <row r="29" spans="1:14" s="27" customFormat="1" ht="16.8" x14ac:dyDescent="0.4">
      <c r="A29" s="178" t="str">
        <f>IF(B29="","",VLOOKUP(B29,'Investment Priority'!$A$2:$C$54,3,FALSE))</f>
        <v/>
      </c>
      <c r="B29" s="217"/>
      <c r="C29" s="169"/>
      <c r="D29" s="140"/>
      <c r="E29" s="170">
        <f t="shared" ref="E29:E37" si="12">C29+D29</f>
        <v>0</v>
      </c>
      <c r="F29" s="169"/>
      <c r="G29" s="140"/>
      <c r="H29" s="175">
        <f t="shared" ref="H29:H37" si="13">F29+G29</f>
        <v>0</v>
      </c>
      <c r="I29" s="169"/>
      <c r="J29" s="140"/>
      <c r="K29" s="191">
        <f t="shared" ref="K29:K37" si="14">I29+J29</f>
        <v>0</v>
      </c>
      <c r="L29" s="180">
        <f t="shared" ref="L29:L37" si="15">C29+F29+I29</f>
        <v>0</v>
      </c>
      <c r="M29" s="142">
        <f t="shared" ref="M29:M37" si="16">D29+G29+J29</f>
        <v>0</v>
      </c>
      <c r="N29" s="181">
        <f t="shared" ref="N29:N37" si="17">E29+H29+K29</f>
        <v>0</v>
      </c>
    </row>
    <row r="30" spans="1:14" s="27" customFormat="1" ht="16.8" x14ac:dyDescent="0.4">
      <c r="A30" s="178" t="str">
        <f>IF(B30="","",VLOOKUP(B30,'Investment Priority'!$A$2:$C$54,3,FALSE))</f>
        <v/>
      </c>
      <c r="B30" s="217"/>
      <c r="C30" s="169"/>
      <c r="D30" s="140"/>
      <c r="E30" s="170">
        <f t="shared" si="12"/>
        <v>0</v>
      </c>
      <c r="F30" s="169"/>
      <c r="G30" s="140"/>
      <c r="H30" s="175">
        <f t="shared" si="13"/>
        <v>0</v>
      </c>
      <c r="I30" s="169"/>
      <c r="J30" s="140"/>
      <c r="K30" s="191">
        <f t="shared" si="14"/>
        <v>0</v>
      </c>
      <c r="L30" s="180">
        <f t="shared" si="15"/>
        <v>0</v>
      </c>
      <c r="M30" s="142">
        <f t="shared" si="16"/>
        <v>0</v>
      </c>
      <c r="N30" s="181">
        <f t="shared" si="17"/>
        <v>0</v>
      </c>
    </row>
    <row r="31" spans="1:14" s="27" customFormat="1" ht="16.8" x14ac:dyDescent="0.4">
      <c r="A31" s="178" t="str">
        <f>IF(B31="","",VLOOKUP(B31,'Investment Priority'!$A$2:$C$54,3,FALSE))</f>
        <v/>
      </c>
      <c r="B31" s="217"/>
      <c r="C31" s="169"/>
      <c r="D31" s="140"/>
      <c r="E31" s="170">
        <f t="shared" si="12"/>
        <v>0</v>
      </c>
      <c r="F31" s="169"/>
      <c r="G31" s="140"/>
      <c r="H31" s="175">
        <f t="shared" si="13"/>
        <v>0</v>
      </c>
      <c r="I31" s="169"/>
      <c r="J31" s="140"/>
      <c r="K31" s="191">
        <f t="shared" si="14"/>
        <v>0</v>
      </c>
      <c r="L31" s="180">
        <f t="shared" si="15"/>
        <v>0</v>
      </c>
      <c r="M31" s="142">
        <f t="shared" si="16"/>
        <v>0</v>
      </c>
      <c r="N31" s="181">
        <f t="shared" si="17"/>
        <v>0</v>
      </c>
    </row>
    <row r="32" spans="1:14" s="27" customFormat="1" ht="16.8" x14ac:dyDescent="0.4">
      <c r="A32" s="178" t="str">
        <f>IF(B32="","",VLOOKUP(B32,'Investment Priority'!$A$2:$C$54,3,FALSE))</f>
        <v/>
      </c>
      <c r="B32" s="217"/>
      <c r="C32" s="169"/>
      <c r="D32" s="140"/>
      <c r="E32" s="170">
        <f t="shared" si="12"/>
        <v>0</v>
      </c>
      <c r="F32" s="169"/>
      <c r="G32" s="140"/>
      <c r="H32" s="175">
        <f t="shared" si="13"/>
        <v>0</v>
      </c>
      <c r="I32" s="169"/>
      <c r="J32" s="140"/>
      <c r="K32" s="191">
        <f t="shared" si="14"/>
        <v>0</v>
      </c>
      <c r="L32" s="180">
        <f t="shared" si="15"/>
        <v>0</v>
      </c>
      <c r="M32" s="142">
        <f t="shared" si="16"/>
        <v>0</v>
      </c>
      <c r="N32" s="181">
        <f t="shared" si="17"/>
        <v>0</v>
      </c>
    </row>
    <row r="33" spans="1:14" s="27" customFormat="1" ht="16.8" x14ac:dyDescent="0.4">
      <c r="A33" s="178" t="str">
        <f>IF(B33="","",VLOOKUP(B33,'Investment Priority'!$A$2:$C$54,3,FALSE))</f>
        <v/>
      </c>
      <c r="B33" s="217"/>
      <c r="C33" s="169"/>
      <c r="D33" s="140"/>
      <c r="E33" s="170">
        <f t="shared" si="12"/>
        <v>0</v>
      </c>
      <c r="F33" s="169"/>
      <c r="G33" s="140"/>
      <c r="H33" s="175">
        <f t="shared" si="13"/>
        <v>0</v>
      </c>
      <c r="I33" s="169"/>
      <c r="J33" s="140"/>
      <c r="K33" s="191">
        <f t="shared" si="14"/>
        <v>0</v>
      </c>
      <c r="L33" s="180">
        <f t="shared" si="15"/>
        <v>0</v>
      </c>
      <c r="M33" s="142">
        <f t="shared" si="16"/>
        <v>0</v>
      </c>
      <c r="N33" s="181">
        <f t="shared" si="17"/>
        <v>0</v>
      </c>
    </row>
    <row r="34" spans="1:14" s="27" customFormat="1" ht="16.8" x14ac:dyDescent="0.4">
      <c r="A34" s="178" t="str">
        <f>IF(B34="","",VLOOKUP(B34,'Investment Priority'!$A$2:$C$54,3,FALSE))</f>
        <v/>
      </c>
      <c r="B34" s="217"/>
      <c r="C34" s="169"/>
      <c r="D34" s="140"/>
      <c r="E34" s="170">
        <f t="shared" si="12"/>
        <v>0</v>
      </c>
      <c r="F34" s="169"/>
      <c r="G34" s="140"/>
      <c r="H34" s="175">
        <f t="shared" si="13"/>
        <v>0</v>
      </c>
      <c r="I34" s="169"/>
      <c r="J34" s="140"/>
      <c r="K34" s="191">
        <f t="shared" si="14"/>
        <v>0</v>
      </c>
      <c r="L34" s="180">
        <f t="shared" si="15"/>
        <v>0</v>
      </c>
      <c r="M34" s="142">
        <f t="shared" si="16"/>
        <v>0</v>
      </c>
      <c r="N34" s="181">
        <f t="shared" si="17"/>
        <v>0</v>
      </c>
    </row>
    <row r="35" spans="1:14" s="27" customFormat="1" ht="16.8" x14ac:dyDescent="0.4">
      <c r="A35" s="178" t="str">
        <f>IF(B35="","",VLOOKUP(B35,'Investment Priority'!$A$2:$C$54,3,FALSE))</f>
        <v/>
      </c>
      <c r="B35" s="217"/>
      <c r="C35" s="169"/>
      <c r="D35" s="140"/>
      <c r="E35" s="170">
        <f t="shared" si="12"/>
        <v>0</v>
      </c>
      <c r="F35" s="169"/>
      <c r="G35" s="140"/>
      <c r="H35" s="175">
        <f t="shared" si="13"/>
        <v>0</v>
      </c>
      <c r="I35" s="169"/>
      <c r="J35" s="140"/>
      <c r="K35" s="191">
        <f t="shared" si="14"/>
        <v>0</v>
      </c>
      <c r="L35" s="180">
        <f t="shared" si="15"/>
        <v>0</v>
      </c>
      <c r="M35" s="142">
        <f t="shared" si="16"/>
        <v>0</v>
      </c>
      <c r="N35" s="181">
        <f t="shared" si="17"/>
        <v>0</v>
      </c>
    </row>
    <row r="36" spans="1:14" s="27" customFormat="1" ht="16.8" x14ac:dyDescent="0.4">
      <c r="A36" s="178" t="str">
        <f>IF(B36="","",VLOOKUP(B36,'Investment Priority'!$A$2:$C$54,3,FALSE))</f>
        <v/>
      </c>
      <c r="B36" s="217"/>
      <c r="C36" s="169"/>
      <c r="D36" s="140"/>
      <c r="E36" s="170">
        <f t="shared" si="12"/>
        <v>0</v>
      </c>
      <c r="F36" s="169"/>
      <c r="G36" s="140"/>
      <c r="H36" s="175">
        <f t="shared" si="13"/>
        <v>0</v>
      </c>
      <c r="I36" s="169"/>
      <c r="J36" s="140"/>
      <c r="K36" s="191">
        <f t="shared" ref="K36" si="18">I36+J36</f>
        <v>0</v>
      </c>
      <c r="L36" s="180">
        <f t="shared" si="15"/>
        <v>0</v>
      </c>
      <c r="M36" s="142">
        <f t="shared" si="16"/>
        <v>0</v>
      </c>
      <c r="N36" s="181">
        <f t="shared" si="17"/>
        <v>0</v>
      </c>
    </row>
    <row r="37" spans="1:14" s="27" customFormat="1" ht="17.399999999999999" thickBot="1" x14ac:dyDescent="0.45">
      <c r="A37" s="179" t="str">
        <f>IF(B37="","",VLOOKUP(B37,'Investment Priority'!$A$2:$C$54,3,FALSE))</f>
        <v/>
      </c>
      <c r="B37" s="218"/>
      <c r="C37" s="171"/>
      <c r="D37" s="172"/>
      <c r="E37" s="173">
        <f t="shared" si="12"/>
        <v>0</v>
      </c>
      <c r="F37" s="197"/>
      <c r="G37" s="198"/>
      <c r="H37" s="199">
        <f t="shared" si="13"/>
        <v>0</v>
      </c>
      <c r="I37" s="194"/>
      <c r="J37" s="195"/>
      <c r="K37" s="196">
        <f t="shared" si="14"/>
        <v>0</v>
      </c>
      <c r="L37" s="182">
        <f t="shared" si="15"/>
        <v>0</v>
      </c>
      <c r="M37" s="183">
        <f t="shared" si="16"/>
        <v>0</v>
      </c>
      <c r="N37" s="184">
        <f t="shared" si="17"/>
        <v>0</v>
      </c>
    </row>
    <row r="38" spans="1:14" s="27" customFormat="1" ht="17.399999999999999" thickBot="1" x14ac:dyDescent="0.45">
      <c r="A38" s="124" t="s">
        <v>67</v>
      </c>
      <c r="B38" s="146"/>
      <c r="C38" s="147">
        <f>SUM(C28:C37)</f>
        <v>0</v>
      </c>
      <c r="D38" s="148">
        <f>SUM(D28:D37)</f>
        <v>0</v>
      </c>
      <c r="E38" s="149">
        <f t="shared" ref="E38:N38" si="19">SUM(E28:E37)</f>
        <v>0</v>
      </c>
      <c r="F38" s="148">
        <f t="shared" si="19"/>
        <v>0</v>
      </c>
      <c r="G38" s="148">
        <f t="shared" si="19"/>
        <v>0</v>
      </c>
      <c r="H38" s="150">
        <f t="shared" si="19"/>
        <v>0</v>
      </c>
      <c r="I38" s="148">
        <f t="shared" si="19"/>
        <v>0</v>
      </c>
      <c r="J38" s="148">
        <f t="shared" si="19"/>
        <v>0</v>
      </c>
      <c r="K38" s="151">
        <f t="shared" si="19"/>
        <v>0</v>
      </c>
      <c r="L38" s="152">
        <f t="shared" si="19"/>
        <v>0</v>
      </c>
      <c r="M38" s="152">
        <f t="shared" si="19"/>
        <v>0</v>
      </c>
      <c r="N38" s="153">
        <f t="shared" si="19"/>
        <v>0</v>
      </c>
    </row>
    <row r="39" spans="1:14" s="27" customFormat="1" ht="16.8" x14ac:dyDescent="0.4"/>
    <row r="40" spans="1:14" s="27" customFormat="1" ht="17.399999999999999" thickBot="1" x14ac:dyDescent="0.45">
      <c r="C40" s="26"/>
      <c r="D40" s="26"/>
      <c r="E40" s="26"/>
      <c r="F40" s="26"/>
      <c r="G40" s="26"/>
      <c r="H40" s="26"/>
      <c r="I40" s="26"/>
      <c r="J40" s="26"/>
      <c r="K40" s="26"/>
      <c r="L40" s="26"/>
      <c r="M40" s="26"/>
    </row>
    <row r="41" spans="1:14" s="27" customFormat="1" ht="17.399999999999999" thickBot="1" x14ac:dyDescent="0.45">
      <c r="A41" s="124" t="s">
        <v>63</v>
      </c>
      <c r="B41" s="335" t="str">
        <f>IF(N53=0,"",N53/$N$107)</f>
        <v/>
      </c>
      <c r="C41" s="125"/>
      <c r="D41" s="126" t="s">
        <v>366</v>
      </c>
      <c r="E41" s="127"/>
      <c r="F41" s="163"/>
      <c r="G41" s="129" t="s">
        <v>367</v>
      </c>
      <c r="H41" s="163"/>
      <c r="I41" s="131"/>
      <c r="J41" s="132" t="s">
        <v>368</v>
      </c>
      <c r="K41" s="133"/>
      <c r="L41" s="134"/>
      <c r="M41" s="135" t="s">
        <v>369</v>
      </c>
      <c r="N41" s="136"/>
    </row>
    <row r="42" spans="1:14" s="27" customFormat="1" ht="16.8" x14ac:dyDescent="0.4">
      <c r="A42" s="215" t="s">
        <v>55</v>
      </c>
      <c r="B42" s="177" t="s">
        <v>370</v>
      </c>
      <c r="C42" s="167" t="s">
        <v>371</v>
      </c>
      <c r="D42" s="137" t="s">
        <v>372</v>
      </c>
      <c r="E42" s="168" t="s">
        <v>67</v>
      </c>
      <c r="F42" s="164" t="s">
        <v>371</v>
      </c>
      <c r="G42" s="137" t="s">
        <v>372</v>
      </c>
      <c r="H42" s="187" t="s">
        <v>67</v>
      </c>
      <c r="I42" s="167" t="s">
        <v>371</v>
      </c>
      <c r="J42" s="137" t="s">
        <v>372</v>
      </c>
      <c r="K42" s="190" t="s">
        <v>67</v>
      </c>
      <c r="L42" s="185" t="s">
        <v>371</v>
      </c>
      <c r="M42" s="139" t="s">
        <v>372</v>
      </c>
      <c r="N42" s="186" t="s">
        <v>67</v>
      </c>
    </row>
    <row r="43" spans="1:14" s="27" customFormat="1" ht="16.8" x14ac:dyDescent="0.4">
      <c r="A43" s="178" t="str">
        <f>IF(B43="","",VLOOKUP(B43,'Investment Priority'!$A$2:$C$54,3,FALSE))</f>
        <v/>
      </c>
      <c r="B43" s="217"/>
      <c r="C43" s="169"/>
      <c r="D43" s="140"/>
      <c r="E43" s="170">
        <f>C43+D43</f>
        <v>0</v>
      </c>
      <c r="F43" s="165"/>
      <c r="G43" s="140"/>
      <c r="H43" s="188">
        <f>F43+G43</f>
        <v>0</v>
      </c>
      <c r="I43" s="169"/>
      <c r="J43" s="140"/>
      <c r="K43" s="191">
        <f>I43+J43</f>
        <v>0</v>
      </c>
      <c r="L43" s="180">
        <f>C43+F43+I43</f>
        <v>0</v>
      </c>
      <c r="M43" s="142">
        <f>D43+G43+J43</f>
        <v>0</v>
      </c>
      <c r="N43" s="181">
        <f>E43+H43+K43</f>
        <v>0</v>
      </c>
    </row>
    <row r="44" spans="1:14" s="27" customFormat="1" ht="16.8" x14ac:dyDescent="0.4">
      <c r="A44" s="178" t="str">
        <f>IF(B44="","",VLOOKUP(B44,'Investment Priority'!$A$2:$C$54,3,FALSE))</f>
        <v/>
      </c>
      <c r="B44" s="217"/>
      <c r="C44" s="169"/>
      <c r="D44" s="140"/>
      <c r="E44" s="170">
        <f t="shared" ref="E44:E52" si="20">C44+D44</f>
        <v>0</v>
      </c>
      <c r="F44" s="165"/>
      <c r="G44" s="140"/>
      <c r="H44" s="188">
        <f t="shared" ref="H44:H52" si="21">F44+G44</f>
        <v>0</v>
      </c>
      <c r="I44" s="169"/>
      <c r="J44" s="140"/>
      <c r="K44" s="191">
        <f t="shared" ref="K44:K52" si="22">I44+J44</f>
        <v>0</v>
      </c>
      <c r="L44" s="180">
        <f t="shared" ref="L44:L52" si="23">C44+F44+I44</f>
        <v>0</v>
      </c>
      <c r="M44" s="142">
        <f t="shared" ref="M44:M52" si="24">D44+G44+J44</f>
        <v>0</v>
      </c>
      <c r="N44" s="181">
        <f t="shared" ref="N44:N52" si="25">E44+H44+K44</f>
        <v>0</v>
      </c>
    </row>
    <row r="45" spans="1:14" s="27" customFormat="1" ht="16.8" x14ac:dyDescent="0.4">
      <c r="A45" s="178" t="str">
        <f>IF(B45="","",VLOOKUP(B45,'Investment Priority'!$A$2:$C$54,3,FALSE))</f>
        <v/>
      </c>
      <c r="B45" s="217"/>
      <c r="C45" s="169"/>
      <c r="D45" s="140"/>
      <c r="E45" s="170">
        <f t="shared" si="20"/>
        <v>0</v>
      </c>
      <c r="F45" s="165"/>
      <c r="G45" s="140"/>
      <c r="H45" s="188">
        <f t="shared" si="21"/>
        <v>0</v>
      </c>
      <c r="I45" s="169"/>
      <c r="J45" s="140"/>
      <c r="K45" s="191">
        <f t="shared" si="22"/>
        <v>0</v>
      </c>
      <c r="L45" s="180">
        <f t="shared" si="23"/>
        <v>0</v>
      </c>
      <c r="M45" s="142">
        <f t="shared" si="24"/>
        <v>0</v>
      </c>
      <c r="N45" s="181">
        <f t="shared" si="25"/>
        <v>0</v>
      </c>
    </row>
    <row r="46" spans="1:14" s="27" customFormat="1" ht="16.8" x14ac:dyDescent="0.4">
      <c r="A46" s="178" t="str">
        <f>IF(B46="","",VLOOKUP(B46,'Investment Priority'!$A$2:$C$54,3,FALSE))</f>
        <v/>
      </c>
      <c r="B46" s="219"/>
      <c r="C46" s="169"/>
      <c r="D46" s="140"/>
      <c r="E46" s="170">
        <f t="shared" si="20"/>
        <v>0</v>
      </c>
      <c r="F46" s="165"/>
      <c r="G46" s="140"/>
      <c r="H46" s="188">
        <f t="shared" si="21"/>
        <v>0</v>
      </c>
      <c r="I46" s="169"/>
      <c r="J46" s="140"/>
      <c r="K46" s="191">
        <f t="shared" si="22"/>
        <v>0</v>
      </c>
      <c r="L46" s="180">
        <f t="shared" si="23"/>
        <v>0</v>
      </c>
      <c r="M46" s="142">
        <f t="shared" si="24"/>
        <v>0</v>
      </c>
      <c r="N46" s="181">
        <f t="shared" si="25"/>
        <v>0</v>
      </c>
    </row>
    <row r="47" spans="1:14" s="27" customFormat="1" ht="16.8" x14ac:dyDescent="0.4">
      <c r="A47" s="178" t="str">
        <f>IF(B47="","",VLOOKUP(B47,'Investment Priority'!$A$2:$C$54,3,FALSE))</f>
        <v/>
      </c>
      <c r="B47" s="219"/>
      <c r="C47" s="169"/>
      <c r="D47" s="140"/>
      <c r="E47" s="170">
        <f t="shared" si="20"/>
        <v>0</v>
      </c>
      <c r="F47" s="165"/>
      <c r="G47" s="140"/>
      <c r="H47" s="188">
        <f t="shared" si="21"/>
        <v>0</v>
      </c>
      <c r="I47" s="169"/>
      <c r="J47" s="140"/>
      <c r="K47" s="191">
        <f t="shared" si="22"/>
        <v>0</v>
      </c>
      <c r="L47" s="180">
        <f t="shared" si="23"/>
        <v>0</v>
      </c>
      <c r="M47" s="142">
        <f t="shared" si="24"/>
        <v>0</v>
      </c>
      <c r="N47" s="181">
        <f t="shared" si="25"/>
        <v>0</v>
      </c>
    </row>
    <row r="48" spans="1:14" s="27" customFormat="1" ht="16.8" x14ac:dyDescent="0.4">
      <c r="A48" s="178" t="str">
        <f>IF(B48="","",VLOOKUP(B48,'Investment Priority'!$A$2:$C$54,3,FALSE))</f>
        <v/>
      </c>
      <c r="B48" s="219"/>
      <c r="C48" s="169"/>
      <c r="D48" s="140"/>
      <c r="E48" s="170">
        <f t="shared" si="20"/>
        <v>0</v>
      </c>
      <c r="F48" s="165"/>
      <c r="G48" s="140"/>
      <c r="H48" s="188">
        <f t="shared" si="21"/>
        <v>0</v>
      </c>
      <c r="I48" s="169"/>
      <c r="J48" s="140"/>
      <c r="K48" s="191">
        <f t="shared" si="22"/>
        <v>0</v>
      </c>
      <c r="L48" s="180">
        <f t="shared" si="23"/>
        <v>0</v>
      </c>
      <c r="M48" s="142">
        <f t="shared" si="24"/>
        <v>0</v>
      </c>
      <c r="N48" s="181">
        <f t="shared" si="25"/>
        <v>0</v>
      </c>
    </row>
    <row r="49" spans="1:14" s="27" customFormat="1" ht="16.8" x14ac:dyDescent="0.4">
      <c r="A49" s="178" t="str">
        <f>IF(B49="","",VLOOKUP(B49,'Investment Priority'!$A$2:$C$54,3,FALSE))</f>
        <v/>
      </c>
      <c r="B49" s="219"/>
      <c r="C49" s="169"/>
      <c r="D49" s="140"/>
      <c r="E49" s="170">
        <f t="shared" si="20"/>
        <v>0</v>
      </c>
      <c r="F49" s="165"/>
      <c r="G49" s="140"/>
      <c r="H49" s="188">
        <f t="shared" si="21"/>
        <v>0</v>
      </c>
      <c r="I49" s="169"/>
      <c r="J49" s="140"/>
      <c r="K49" s="191">
        <f t="shared" si="22"/>
        <v>0</v>
      </c>
      <c r="L49" s="180">
        <f t="shared" si="23"/>
        <v>0</v>
      </c>
      <c r="M49" s="142">
        <f t="shared" si="24"/>
        <v>0</v>
      </c>
      <c r="N49" s="181">
        <f t="shared" si="25"/>
        <v>0</v>
      </c>
    </row>
    <row r="50" spans="1:14" s="27" customFormat="1" ht="16.8" x14ac:dyDescent="0.4">
      <c r="A50" s="178" t="str">
        <f>IF(B50="","",VLOOKUP(B50,'Investment Priority'!$A$2:$C$54,3,FALSE))</f>
        <v/>
      </c>
      <c r="B50" s="219"/>
      <c r="C50" s="169"/>
      <c r="D50" s="140"/>
      <c r="E50" s="170">
        <f t="shared" si="20"/>
        <v>0</v>
      </c>
      <c r="F50" s="165"/>
      <c r="G50" s="140"/>
      <c r="H50" s="188">
        <f t="shared" si="21"/>
        <v>0</v>
      </c>
      <c r="I50" s="169"/>
      <c r="J50" s="140"/>
      <c r="K50" s="191">
        <f t="shared" si="22"/>
        <v>0</v>
      </c>
      <c r="L50" s="180">
        <f t="shared" si="23"/>
        <v>0</v>
      </c>
      <c r="M50" s="142">
        <f t="shared" si="24"/>
        <v>0</v>
      </c>
      <c r="N50" s="181">
        <f t="shared" si="25"/>
        <v>0</v>
      </c>
    </row>
    <row r="51" spans="1:14" s="27" customFormat="1" ht="16.8" x14ac:dyDescent="0.4">
      <c r="A51" s="178" t="str">
        <f>IF(B51="","",VLOOKUP(B51,'Investment Priority'!$A$2:$C$54,3,FALSE))</f>
        <v/>
      </c>
      <c r="B51" s="219"/>
      <c r="C51" s="169"/>
      <c r="D51" s="140"/>
      <c r="E51" s="170">
        <f t="shared" si="20"/>
        <v>0</v>
      </c>
      <c r="F51" s="165"/>
      <c r="G51" s="140"/>
      <c r="H51" s="188">
        <f t="shared" si="21"/>
        <v>0</v>
      </c>
      <c r="I51" s="169"/>
      <c r="J51" s="140"/>
      <c r="K51" s="191">
        <f t="shared" si="22"/>
        <v>0</v>
      </c>
      <c r="L51" s="180">
        <f t="shared" si="23"/>
        <v>0</v>
      </c>
      <c r="M51" s="142">
        <f t="shared" si="24"/>
        <v>0</v>
      </c>
      <c r="N51" s="181">
        <f t="shared" si="25"/>
        <v>0</v>
      </c>
    </row>
    <row r="52" spans="1:14" s="27" customFormat="1" ht="17.399999999999999" thickBot="1" x14ac:dyDescent="0.45">
      <c r="A52" s="179" t="str">
        <f>IF(B52="","",VLOOKUP(B52,'Investment Priority'!$A$2:$C$54,3,FALSE))</f>
        <v/>
      </c>
      <c r="B52" s="220"/>
      <c r="C52" s="171"/>
      <c r="D52" s="172"/>
      <c r="E52" s="173">
        <f t="shared" si="20"/>
        <v>0</v>
      </c>
      <c r="F52" s="193"/>
      <c r="G52" s="172"/>
      <c r="H52" s="189">
        <f t="shared" si="21"/>
        <v>0</v>
      </c>
      <c r="I52" s="171"/>
      <c r="J52" s="172"/>
      <c r="K52" s="192">
        <f t="shared" si="22"/>
        <v>0</v>
      </c>
      <c r="L52" s="182">
        <f t="shared" si="23"/>
        <v>0</v>
      </c>
      <c r="M52" s="183">
        <f t="shared" si="24"/>
        <v>0</v>
      </c>
      <c r="N52" s="184">
        <f t="shared" si="25"/>
        <v>0</v>
      </c>
    </row>
    <row r="53" spans="1:14" s="27" customFormat="1" ht="17.399999999999999" thickBot="1" x14ac:dyDescent="0.45">
      <c r="A53" s="124" t="s">
        <v>67</v>
      </c>
      <c r="B53" s="146"/>
      <c r="C53" s="147">
        <f>SUM(C43:C52)</f>
        <v>0</v>
      </c>
      <c r="D53" s="148">
        <f>SUM(D43:D52)</f>
        <v>0</v>
      </c>
      <c r="E53" s="149">
        <f t="shared" ref="E53" si="26">SUM(E43:E52)</f>
        <v>0</v>
      </c>
      <c r="F53" s="148">
        <f t="shared" ref="F53" si="27">SUM(F43:F52)</f>
        <v>0</v>
      </c>
      <c r="G53" s="148">
        <f t="shared" ref="G53" si="28">SUM(G43:G52)</f>
        <v>0</v>
      </c>
      <c r="H53" s="150">
        <f t="shared" ref="H53" si="29">SUM(H43:H52)</f>
        <v>0</v>
      </c>
      <c r="I53" s="148">
        <f t="shared" ref="I53" si="30">SUM(I43:I52)</f>
        <v>0</v>
      </c>
      <c r="J53" s="148">
        <f t="shared" ref="J53" si="31">SUM(J43:J52)</f>
        <v>0</v>
      </c>
      <c r="K53" s="151">
        <f t="shared" ref="K53" si="32">SUM(K43:K52)</f>
        <v>0</v>
      </c>
      <c r="L53" s="152">
        <f t="shared" ref="L53" si="33">SUM(L43:L52)</f>
        <v>0</v>
      </c>
      <c r="M53" s="152">
        <f t="shared" ref="M53" si="34">SUM(M43:M52)</f>
        <v>0</v>
      </c>
      <c r="N53" s="153">
        <f t="shared" ref="N53" si="35">SUM(N43:N52)</f>
        <v>0</v>
      </c>
    </row>
    <row r="54" spans="1:14" s="27" customFormat="1" ht="16.8" x14ac:dyDescent="0.4"/>
    <row r="55" spans="1:14" s="27" customFormat="1" ht="17.399999999999999" thickBot="1" x14ac:dyDescent="0.45">
      <c r="C55" s="26"/>
      <c r="D55" s="26"/>
      <c r="E55" s="26"/>
      <c r="F55" s="26"/>
      <c r="G55" s="26"/>
      <c r="H55" s="26"/>
      <c r="I55" s="26"/>
      <c r="J55" s="26"/>
      <c r="K55" s="26"/>
      <c r="L55" s="26"/>
      <c r="M55" s="26"/>
    </row>
    <row r="56" spans="1:14" s="27" customFormat="1" ht="17.399999999999999" thickBot="1" x14ac:dyDescent="0.45">
      <c r="A56" s="124" t="s">
        <v>64</v>
      </c>
      <c r="B56" s="335" t="str">
        <f>IF(N68=0,"",N68/$N$107)</f>
        <v/>
      </c>
      <c r="C56" s="125"/>
      <c r="D56" s="126" t="s">
        <v>366</v>
      </c>
      <c r="E56" s="127"/>
      <c r="F56" s="128"/>
      <c r="G56" s="129" t="s">
        <v>367</v>
      </c>
      <c r="H56" s="130"/>
      <c r="I56" s="131"/>
      <c r="J56" s="132" t="s">
        <v>368</v>
      </c>
      <c r="K56" s="133"/>
      <c r="L56" s="134"/>
      <c r="M56" s="135" t="s">
        <v>369</v>
      </c>
      <c r="N56" s="136"/>
    </row>
    <row r="57" spans="1:14" s="27" customFormat="1" ht="16.8" x14ac:dyDescent="0.4">
      <c r="A57" s="215" t="s">
        <v>55</v>
      </c>
      <c r="B57" s="177" t="s">
        <v>370</v>
      </c>
      <c r="C57" s="167" t="s">
        <v>371</v>
      </c>
      <c r="D57" s="137" t="s">
        <v>372</v>
      </c>
      <c r="E57" s="168" t="s">
        <v>67</v>
      </c>
      <c r="F57" s="167" t="s">
        <v>371</v>
      </c>
      <c r="G57" s="137" t="s">
        <v>372</v>
      </c>
      <c r="H57" s="174" t="s">
        <v>67</v>
      </c>
      <c r="I57" s="167" t="s">
        <v>371</v>
      </c>
      <c r="J57" s="137" t="s">
        <v>372</v>
      </c>
      <c r="K57" s="190" t="s">
        <v>67</v>
      </c>
      <c r="L57" s="185" t="s">
        <v>371</v>
      </c>
      <c r="M57" s="139" t="s">
        <v>372</v>
      </c>
      <c r="N57" s="186" t="s">
        <v>67</v>
      </c>
    </row>
    <row r="58" spans="1:14" s="27" customFormat="1" ht="16.8" x14ac:dyDescent="0.4">
      <c r="A58" s="178" t="str">
        <f>IF(B58="","",VLOOKUP(B58,'Investment Priority'!$A$2:$C$54,3,FALSE))</f>
        <v/>
      </c>
      <c r="B58" s="217"/>
      <c r="C58" s="169"/>
      <c r="D58" s="140"/>
      <c r="E58" s="170">
        <f>C58+D58</f>
        <v>0</v>
      </c>
      <c r="F58" s="169"/>
      <c r="G58" s="140"/>
      <c r="H58" s="175">
        <f>F58+G58</f>
        <v>0</v>
      </c>
      <c r="I58" s="169"/>
      <c r="J58" s="140"/>
      <c r="K58" s="191">
        <f>I58+J58</f>
        <v>0</v>
      </c>
      <c r="L58" s="180">
        <f>C58+F58+I58</f>
        <v>0</v>
      </c>
      <c r="M58" s="142">
        <f>D58+G58+J58</f>
        <v>0</v>
      </c>
      <c r="N58" s="181">
        <f>E58+H58+K58</f>
        <v>0</v>
      </c>
    </row>
    <row r="59" spans="1:14" s="27" customFormat="1" ht="16.8" x14ac:dyDescent="0.4">
      <c r="A59" s="178" t="str">
        <f>IF(B59="","",VLOOKUP(B59,'Investment Priority'!$A$2:$C$54,3,FALSE))</f>
        <v/>
      </c>
      <c r="B59" s="217"/>
      <c r="C59" s="169"/>
      <c r="D59" s="140"/>
      <c r="E59" s="170">
        <f t="shared" ref="E59:E67" si="36">C59+D59</f>
        <v>0</v>
      </c>
      <c r="F59" s="169"/>
      <c r="G59" s="140"/>
      <c r="H59" s="175">
        <f t="shared" ref="H59:H67" si="37">F59+G59</f>
        <v>0</v>
      </c>
      <c r="I59" s="169"/>
      <c r="J59" s="140"/>
      <c r="K59" s="191">
        <f t="shared" ref="K59:K67" si="38">I59+J59</f>
        <v>0</v>
      </c>
      <c r="L59" s="180">
        <f t="shared" ref="L59:L67" si="39">C59+F59+I59</f>
        <v>0</v>
      </c>
      <c r="M59" s="142">
        <f t="shared" ref="M59:M67" si="40">D59+G59+J59</f>
        <v>0</v>
      </c>
      <c r="N59" s="181">
        <f t="shared" ref="N59:N67" si="41">E59+H59+K59</f>
        <v>0</v>
      </c>
    </row>
    <row r="60" spans="1:14" s="27" customFormat="1" ht="16.8" x14ac:dyDescent="0.4">
      <c r="A60" s="178" t="str">
        <f>IF(B60="","",VLOOKUP(B60,'Investment Priority'!$A$2:$C$54,3,FALSE))</f>
        <v/>
      </c>
      <c r="B60" s="217"/>
      <c r="C60" s="169"/>
      <c r="D60" s="140"/>
      <c r="E60" s="170">
        <f t="shared" si="36"/>
        <v>0</v>
      </c>
      <c r="F60" s="169"/>
      <c r="G60" s="140"/>
      <c r="H60" s="175">
        <f t="shared" si="37"/>
        <v>0</v>
      </c>
      <c r="I60" s="169"/>
      <c r="J60" s="140"/>
      <c r="K60" s="191">
        <f t="shared" si="38"/>
        <v>0</v>
      </c>
      <c r="L60" s="180">
        <f t="shared" si="39"/>
        <v>0</v>
      </c>
      <c r="M60" s="142">
        <f t="shared" si="40"/>
        <v>0</v>
      </c>
      <c r="N60" s="181">
        <f t="shared" si="41"/>
        <v>0</v>
      </c>
    </row>
    <row r="61" spans="1:14" s="27" customFormat="1" ht="16.8" x14ac:dyDescent="0.4">
      <c r="A61" s="178" t="str">
        <f>IF(B61="","",VLOOKUP(B61,'Investment Priority'!$A$2:$C$54,3,FALSE))</f>
        <v/>
      </c>
      <c r="B61" s="219"/>
      <c r="C61" s="169"/>
      <c r="D61" s="140"/>
      <c r="E61" s="170">
        <f t="shared" si="36"/>
        <v>0</v>
      </c>
      <c r="F61" s="169"/>
      <c r="G61" s="140"/>
      <c r="H61" s="175">
        <f t="shared" si="37"/>
        <v>0</v>
      </c>
      <c r="I61" s="169"/>
      <c r="J61" s="140"/>
      <c r="K61" s="191">
        <f t="shared" si="38"/>
        <v>0</v>
      </c>
      <c r="L61" s="180">
        <f t="shared" si="39"/>
        <v>0</v>
      </c>
      <c r="M61" s="142">
        <f t="shared" si="40"/>
        <v>0</v>
      </c>
      <c r="N61" s="181">
        <f t="shared" si="41"/>
        <v>0</v>
      </c>
    </row>
    <row r="62" spans="1:14" s="27" customFormat="1" ht="16.8" x14ac:dyDescent="0.4">
      <c r="A62" s="178" t="str">
        <f>IF(B62="","",VLOOKUP(B62,'Investment Priority'!$A$2:$C$54,3,FALSE))</f>
        <v/>
      </c>
      <c r="B62" s="219"/>
      <c r="C62" s="169"/>
      <c r="D62" s="140"/>
      <c r="E62" s="170">
        <f t="shared" si="36"/>
        <v>0</v>
      </c>
      <c r="F62" s="169"/>
      <c r="G62" s="140"/>
      <c r="H62" s="175">
        <f t="shared" si="37"/>
        <v>0</v>
      </c>
      <c r="I62" s="169"/>
      <c r="J62" s="140"/>
      <c r="K62" s="191">
        <f t="shared" si="38"/>
        <v>0</v>
      </c>
      <c r="L62" s="180">
        <f t="shared" si="39"/>
        <v>0</v>
      </c>
      <c r="M62" s="142">
        <f t="shared" si="40"/>
        <v>0</v>
      </c>
      <c r="N62" s="181">
        <f t="shared" si="41"/>
        <v>0</v>
      </c>
    </row>
    <row r="63" spans="1:14" s="27" customFormat="1" ht="16.8" x14ac:dyDescent="0.4">
      <c r="A63" s="178" t="str">
        <f>IF(B63="","",VLOOKUP(B63,'Investment Priority'!$A$2:$C$54,3,FALSE))</f>
        <v/>
      </c>
      <c r="B63" s="219"/>
      <c r="C63" s="169"/>
      <c r="D63" s="140"/>
      <c r="E63" s="170">
        <f t="shared" si="36"/>
        <v>0</v>
      </c>
      <c r="F63" s="169"/>
      <c r="G63" s="140"/>
      <c r="H63" s="175">
        <f t="shared" si="37"/>
        <v>0</v>
      </c>
      <c r="I63" s="169"/>
      <c r="J63" s="140"/>
      <c r="K63" s="191">
        <f t="shared" si="38"/>
        <v>0</v>
      </c>
      <c r="L63" s="180">
        <f t="shared" si="39"/>
        <v>0</v>
      </c>
      <c r="M63" s="142">
        <f t="shared" si="40"/>
        <v>0</v>
      </c>
      <c r="N63" s="181">
        <f t="shared" si="41"/>
        <v>0</v>
      </c>
    </row>
    <row r="64" spans="1:14" s="27" customFormat="1" ht="16.8" x14ac:dyDescent="0.4">
      <c r="A64" s="178" t="str">
        <f>IF(B64="","",VLOOKUP(B64,'Investment Priority'!$A$2:$C$54,3,FALSE))</f>
        <v/>
      </c>
      <c r="B64" s="219"/>
      <c r="C64" s="169"/>
      <c r="D64" s="140"/>
      <c r="E64" s="170">
        <f t="shared" si="36"/>
        <v>0</v>
      </c>
      <c r="F64" s="169"/>
      <c r="G64" s="140"/>
      <c r="H64" s="175">
        <f t="shared" si="37"/>
        <v>0</v>
      </c>
      <c r="I64" s="169"/>
      <c r="J64" s="140"/>
      <c r="K64" s="191">
        <f t="shared" si="38"/>
        <v>0</v>
      </c>
      <c r="L64" s="180">
        <f t="shared" si="39"/>
        <v>0</v>
      </c>
      <c r="M64" s="142">
        <f t="shared" si="40"/>
        <v>0</v>
      </c>
      <c r="N64" s="181">
        <f t="shared" si="41"/>
        <v>0</v>
      </c>
    </row>
    <row r="65" spans="1:14" s="27" customFormat="1" ht="16.8" x14ac:dyDescent="0.4">
      <c r="A65" s="178" t="str">
        <f>IF(B65="","",VLOOKUP(B65,'Investment Priority'!$A$2:$C$54,3,FALSE))</f>
        <v/>
      </c>
      <c r="B65" s="219"/>
      <c r="C65" s="169"/>
      <c r="D65" s="140"/>
      <c r="E65" s="170">
        <f t="shared" si="36"/>
        <v>0</v>
      </c>
      <c r="F65" s="169"/>
      <c r="G65" s="140"/>
      <c r="H65" s="175">
        <f t="shared" si="37"/>
        <v>0</v>
      </c>
      <c r="I65" s="169"/>
      <c r="J65" s="140"/>
      <c r="K65" s="191">
        <f t="shared" si="38"/>
        <v>0</v>
      </c>
      <c r="L65" s="180">
        <f t="shared" si="39"/>
        <v>0</v>
      </c>
      <c r="M65" s="142">
        <f t="shared" si="40"/>
        <v>0</v>
      </c>
      <c r="N65" s="181">
        <f t="shared" si="41"/>
        <v>0</v>
      </c>
    </row>
    <row r="66" spans="1:14" s="27" customFormat="1" ht="16.8" x14ac:dyDescent="0.4">
      <c r="A66" s="178" t="str">
        <f>IF(B66="","",VLOOKUP(B66,'Investment Priority'!$A$2:$C$54,3,FALSE))</f>
        <v/>
      </c>
      <c r="B66" s="219"/>
      <c r="C66" s="169"/>
      <c r="D66" s="140"/>
      <c r="E66" s="170">
        <f t="shared" si="36"/>
        <v>0</v>
      </c>
      <c r="F66" s="169"/>
      <c r="G66" s="140"/>
      <c r="H66" s="175">
        <f t="shared" si="37"/>
        <v>0</v>
      </c>
      <c r="I66" s="169"/>
      <c r="J66" s="140"/>
      <c r="K66" s="191">
        <f t="shared" si="38"/>
        <v>0</v>
      </c>
      <c r="L66" s="180">
        <f t="shared" si="39"/>
        <v>0</v>
      </c>
      <c r="M66" s="142">
        <f t="shared" si="40"/>
        <v>0</v>
      </c>
      <c r="N66" s="181">
        <f t="shared" si="41"/>
        <v>0</v>
      </c>
    </row>
    <row r="67" spans="1:14" s="27" customFormat="1" ht="17.399999999999999" thickBot="1" x14ac:dyDescent="0.45">
      <c r="A67" s="179" t="str">
        <f>IF(B67="","",VLOOKUP(B67,'Investment Priority'!$A$2:$C$54,3,FALSE))</f>
        <v/>
      </c>
      <c r="B67" s="220"/>
      <c r="C67" s="171"/>
      <c r="D67" s="172"/>
      <c r="E67" s="173">
        <f t="shared" si="36"/>
        <v>0</v>
      </c>
      <c r="F67" s="171"/>
      <c r="G67" s="172"/>
      <c r="H67" s="176">
        <f t="shared" si="37"/>
        <v>0</v>
      </c>
      <c r="I67" s="171"/>
      <c r="J67" s="172"/>
      <c r="K67" s="192">
        <f t="shared" si="38"/>
        <v>0</v>
      </c>
      <c r="L67" s="182">
        <f t="shared" si="39"/>
        <v>0</v>
      </c>
      <c r="M67" s="183">
        <f t="shared" si="40"/>
        <v>0</v>
      </c>
      <c r="N67" s="184">
        <f t="shared" si="41"/>
        <v>0</v>
      </c>
    </row>
    <row r="68" spans="1:14" s="27" customFormat="1" ht="17.399999999999999" thickBot="1" x14ac:dyDescent="0.45">
      <c r="A68" s="124" t="s">
        <v>67</v>
      </c>
      <c r="B68" s="146"/>
      <c r="C68" s="147">
        <f>SUM(C58:C67)</f>
        <v>0</v>
      </c>
      <c r="D68" s="148">
        <f>SUM(D58:D67)</f>
        <v>0</v>
      </c>
      <c r="E68" s="149">
        <f t="shared" ref="E68" si="42">SUM(E58:E67)</f>
        <v>0</v>
      </c>
      <c r="F68" s="148">
        <f t="shared" ref="F68" si="43">SUM(F58:F67)</f>
        <v>0</v>
      </c>
      <c r="G68" s="148">
        <f t="shared" ref="G68" si="44">SUM(G58:G67)</f>
        <v>0</v>
      </c>
      <c r="H68" s="150">
        <f t="shared" ref="H68" si="45">SUM(H58:H67)</f>
        <v>0</v>
      </c>
      <c r="I68" s="148">
        <f t="shared" ref="I68" si="46">SUM(I58:I67)</f>
        <v>0</v>
      </c>
      <c r="J68" s="148">
        <f t="shared" ref="J68" si="47">SUM(J58:J67)</f>
        <v>0</v>
      </c>
      <c r="K68" s="151">
        <f t="shared" ref="K68" si="48">SUM(K58:K67)</f>
        <v>0</v>
      </c>
      <c r="L68" s="152">
        <f t="shared" ref="L68" si="49">SUM(L58:L67)</f>
        <v>0</v>
      </c>
      <c r="M68" s="152">
        <f t="shared" ref="M68" si="50">SUM(M58:M67)</f>
        <v>0</v>
      </c>
      <c r="N68" s="153">
        <f t="shared" ref="N68" si="51">SUM(N58:N67)</f>
        <v>0</v>
      </c>
    </row>
    <row r="69" spans="1:14" s="27" customFormat="1" ht="16.8" x14ac:dyDescent="0.4"/>
    <row r="70" spans="1:14" s="27" customFormat="1" ht="17.399999999999999" thickBot="1" x14ac:dyDescent="0.45">
      <c r="C70" s="26"/>
      <c r="D70" s="26"/>
      <c r="E70" s="26"/>
      <c r="F70" s="26"/>
      <c r="G70" s="26"/>
      <c r="H70" s="26"/>
      <c r="I70" s="26"/>
      <c r="J70" s="26"/>
      <c r="K70" s="26"/>
      <c r="L70" s="26"/>
      <c r="M70" s="26"/>
    </row>
    <row r="71" spans="1:14" s="27" customFormat="1" ht="17.399999999999999" thickBot="1" x14ac:dyDescent="0.45">
      <c r="A71" s="124" t="s">
        <v>65</v>
      </c>
      <c r="B71" s="335" t="str">
        <f>IF(N83=0,"",N83/$N$107)</f>
        <v/>
      </c>
      <c r="C71" s="125"/>
      <c r="D71" s="126" t="s">
        <v>366</v>
      </c>
      <c r="E71" s="127"/>
      <c r="F71" s="128"/>
      <c r="G71" s="129" t="s">
        <v>367</v>
      </c>
      <c r="H71" s="130"/>
      <c r="I71" s="131"/>
      <c r="J71" s="132" t="s">
        <v>368</v>
      </c>
      <c r="K71" s="133"/>
      <c r="L71" s="134"/>
      <c r="M71" s="135" t="s">
        <v>369</v>
      </c>
      <c r="N71" s="136"/>
    </row>
    <row r="72" spans="1:14" s="27" customFormat="1" ht="16.8" x14ac:dyDescent="0.4">
      <c r="A72" s="215" t="s">
        <v>55</v>
      </c>
      <c r="B72" s="177" t="s">
        <v>370</v>
      </c>
      <c r="C72" s="167" t="s">
        <v>371</v>
      </c>
      <c r="D72" s="137" t="s">
        <v>372</v>
      </c>
      <c r="E72" s="168" t="s">
        <v>67</v>
      </c>
      <c r="F72" s="167" t="s">
        <v>371</v>
      </c>
      <c r="G72" s="137" t="s">
        <v>372</v>
      </c>
      <c r="H72" s="174" t="s">
        <v>67</v>
      </c>
      <c r="I72" s="167" t="s">
        <v>371</v>
      </c>
      <c r="J72" s="137" t="s">
        <v>372</v>
      </c>
      <c r="K72" s="190" t="s">
        <v>67</v>
      </c>
      <c r="L72" s="185" t="s">
        <v>371</v>
      </c>
      <c r="M72" s="139" t="s">
        <v>372</v>
      </c>
      <c r="N72" s="186" t="s">
        <v>67</v>
      </c>
    </row>
    <row r="73" spans="1:14" s="27" customFormat="1" ht="16.8" x14ac:dyDescent="0.4">
      <c r="A73" s="178" t="str">
        <f>IF(B73="","",VLOOKUP(B73,'Investment Priority'!$A$2:$C$54,3,FALSE))</f>
        <v/>
      </c>
      <c r="B73" s="217"/>
      <c r="C73" s="169"/>
      <c r="D73" s="140"/>
      <c r="E73" s="170">
        <f>C73+D73</f>
        <v>0</v>
      </c>
      <c r="F73" s="169"/>
      <c r="G73" s="140"/>
      <c r="H73" s="175">
        <f>F73+G73</f>
        <v>0</v>
      </c>
      <c r="I73" s="169"/>
      <c r="J73" s="140"/>
      <c r="K73" s="191">
        <f>I73+J73</f>
        <v>0</v>
      </c>
      <c r="L73" s="180">
        <f>C73+F73+I73</f>
        <v>0</v>
      </c>
      <c r="M73" s="142">
        <f>D73+G73+J73</f>
        <v>0</v>
      </c>
      <c r="N73" s="181">
        <f>E73+H73+K73</f>
        <v>0</v>
      </c>
    </row>
    <row r="74" spans="1:14" s="27" customFormat="1" ht="16.8" x14ac:dyDescent="0.4">
      <c r="A74" s="178" t="str">
        <f>IF(B74="","",VLOOKUP(B74,'Investment Priority'!$A$2:$C$54,3,FALSE))</f>
        <v/>
      </c>
      <c r="B74" s="217"/>
      <c r="C74" s="169"/>
      <c r="D74" s="140"/>
      <c r="E74" s="170">
        <f t="shared" ref="E74:E82" si="52">C74+D74</f>
        <v>0</v>
      </c>
      <c r="F74" s="169"/>
      <c r="G74" s="140"/>
      <c r="H74" s="175">
        <f t="shared" ref="H74:H82" si="53">F74+G74</f>
        <v>0</v>
      </c>
      <c r="I74" s="169"/>
      <c r="J74" s="140"/>
      <c r="K74" s="191">
        <f t="shared" ref="K74:K82" si="54">I74+J74</f>
        <v>0</v>
      </c>
      <c r="L74" s="180">
        <f t="shared" ref="L74:L82" si="55">C74+F74+I74</f>
        <v>0</v>
      </c>
      <c r="M74" s="142">
        <f t="shared" ref="M74:M82" si="56">D74+G74+J74</f>
        <v>0</v>
      </c>
      <c r="N74" s="181">
        <f t="shared" ref="N74:N82" si="57">E74+H74+K74</f>
        <v>0</v>
      </c>
    </row>
    <row r="75" spans="1:14" s="27" customFormat="1" ht="16.8" x14ac:dyDescent="0.4">
      <c r="A75" s="178" t="str">
        <f>IF(B75="","",VLOOKUP(B75,'Investment Priority'!$A$2:$C$54,3,FALSE))</f>
        <v/>
      </c>
      <c r="B75" s="217"/>
      <c r="C75" s="169"/>
      <c r="D75" s="140"/>
      <c r="E75" s="170">
        <f t="shared" si="52"/>
        <v>0</v>
      </c>
      <c r="F75" s="169"/>
      <c r="G75" s="140"/>
      <c r="H75" s="175">
        <f t="shared" si="53"/>
        <v>0</v>
      </c>
      <c r="I75" s="169"/>
      <c r="J75" s="140"/>
      <c r="K75" s="191">
        <f t="shared" si="54"/>
        <v>0</v>
      </c>
      <c r="L75" s="180">
        <f t="shared" si="55"/>
        <v>0</v>
      </c>
      <c r="M75" s="142">
        <f t="shared" si="56"/>
        <v>0</v>
      </c>
      <c r="N75" s="181">
        <f t="shared" si="57"/>
        <v>0</v>
      </c>
    </row>
    <row r="76" spans="1:14" s="27" customFormat="1" ht="16.8" x14ac:dyDescent="0.4">
      <c r="A76" s="178" t="str">
        <f>IF(B76="","",VLOOKUP(B76,'Investment Priority'!$A$2:$C$54,3,FALSE))</f>
        <v/>
      </c>
      <c r="B76" s="219"/>
      <c r="C76" s="169"/>
      <c r="D76" s="140"/>
      <c r="E76" s="170">
        <f t="shared" si="52"/>
        <v>0</v>
      </c>
      <c r="F76" s="169"/>
      <c r="G76" s="140"/>
      <c r="H76" s="175">
        <f t="shared" si="53"/>
        <v>0</v>
      </c>
      <c r="I76" s="169"/>
      <c r="J76" s="140"/>
      <c r="K76" s="191">
        <f t="shared" si="54"/>
        <v>0</v>
      </c>
      <c r="L76" s="180">
        <f t="shared" si="55"/>
        <v>0</v>
      </c>
      <c r="M76" s="142">
        <f t="shared" si="56"/>
        <v>0</v>
      </c>
      <c r="N76" s="181">
        <f t="shared" si="57"/>
        <v>0</v>
      </c>
    </row>
    <row r="77" spans="1:14" s="27" customFormat="1" ht="16.8" x14ac:dyDescent="0.4">
      <c r="A77" s="178" t="str">
        <f>IF(B77="","",VLOOKUP(B77,'Investment Priority'!$A$2:$C$54,3,FALSE))</f>
        <v/>
      </c>
      <c r="B77" s="219"/>
      <c r="C77" s="169"/>
      <c r="D77" s="140"/>
      <c r="E77" s="170">
        <f t="shared" si="52"/>
        <v>0</v>
      </c>
      <c r="F77" s="169"/>
      <c r="G77" s="140"/>
      <c r="H77" s="175">
        <f t="shared" si="53"/>
        <v>0</v>
      </c>
      <c r="I77" s="169"/>
      <c r="J77" s="140"/>
      <c r="K77" s="191">
        <f t="shared" si="54"/>
        <v>0</v>
      </c>
      <c r="L77" s="180">
        <f t="shared" si="55"/>
        <v>0</v>
      </c>
      <c r="M77" s="142">
        <f t="shared" si="56"/>
        <v>0</v>
      </c>
      <c r="N77" s="181">
        <f t="shared" si="57"/>
        <v>0</v>
      </c>
    </row>
    <row r="78" spans="1:14" s="27" customFormat="1" ht="16.8" x14ac:dyDescent="0.4">
      <c r="A78" s="178" t="str">
        <f>IF(B78="","",VLOOKUP(B78,'Investment Priority'!$A$2:$C$54,3,FALSE))</f>
        <v/>
      </c>
      <c r="B78" s="219"/>
      <c r="C78" s="169"/>
      <c r="D78" s="140"/>
      <c r="E78" s="170">
        <f t="shared" si="52"/>
        <v>0</v>
      </c>
      <c r="F78" s="169"/>
      <c r="G78" s="140"/>
      <c r="H78" s="175">
        <f t="shared" si="53"/>
        <v>0</v>
      </c>
      <c r="I78" s="169"/>
      <c r="J78" s="140"/>
      <c r="K78" s="191">
        <f t="shared" si="54"/>
        <v>0</v>
      </c>
      <c r="L78" s="180">
        <f t="shared" si="55"/>
        <v>0</v>
      </c>
      <c r="M78" s="142">
        <f t="shared" si="56"/>
        <v>0</v>
      </c>
      <c r="N78" s="181">
        <f t="shared" si="57"/>
        <v>0</v>
      </c>
    </row>
    <row r="79" spans="1:14" s="27" customFormat="1" ht="16.8" x14ac:dyDescent="0.4">
      <c r="A79" s="178" t="str">
        <f>IF(B79="","",VLOOKUP(B79,'Investment Priority'!$A$2:$C$54,3,FALSE))</f>
        <v/>
      </c>
      <c r="B79" s="219"/>
      <c r="C79" s="169"/>
      <c r="D79" s="140"/>
      <c r="E79" s="170">
        <f t="shared" si="52"/>
        <v>0</v>
      </c>
      <c r="F79" s="169"/>
      <c r="G79" s="140"/>
      <c r="H79" s="175">
        <f t="shared" si="53"/>
        <v>0</v>
      </c>
      <c r="I79" s="169"/>
      <c r="J79" s="140"/>
      <c r="K79" s="191">
        <f t="shared" si="54"/>
        <v>0</v>
      </c>
      <c r="L79" s="180">
        <f t="shared" si="55"/>
        <v>0</v>
      </c>
      <c r="M79" s="142">
        <f t="shared" si="56"/>
        <v>0</v>
      </c>
      <c r="N79" s="181">
        <f t="shared" si="57"/>
        <v>0</v>
      </c>
    </row>
    <row r="80" spans="1:14" s="27" customFormat="1" ht="16.8" x14ac:dyDescent="0.4">
      <c r="A80" s="178" t="str">
        <f>IF(B80="","",VLOOKUP(B80,'Investment Priority'!$A$2:$C$54,3,FALSE))</f>
        <v/>
      </c>
      <c r="B80" s="219"/>
      <c r="C80" s="169"/>
      <c r="D80" s="140"/>
      <c r="E80" s="170">
        <f t="shared" si="52"/>
        <v>0</v>
      </c>
      <c r="F80" s="169"/>
      <c r="G80" s="140"/>
      <c r="H80" s="175">
        <f t="shared" si="53"/>
        <v>0</v>
      </c>
      <c r="I80" s="169"/>
      <c r="J80" s="140"/>
      <c r="K80" s="191">
        <f t="shared" si="54"/>
        <v>0</v>
      </c>
      <c r="L80" s="180">
        <f t="shared" si="55"/>
        <v>0</v>
      </c>
      <c r="M80" s="142">
        <f t="shared" si="56"/>
        <v>0</v>
      </c>
      <c r="N80" s="181">
        <f t="shared" si="57"/>
        <v>0</v>
      </c>
    </row>
    <row r="81" spans="1:14" s="27" customFormat="1" ht="16.8" x14ac:dyDescent="0.4">
      <c r="A81" s="178" t="str">
        <f>IF(B81="","",VLOOKUP(B81,'Investment Priority'!$A$2:$C$54,3,FALSE))</f>
        <v/>
      </c>
      <c r="B81" s="219"/>
      <c r="C81" s="169"/>
      <c r="D81" s="140"/>
      <c r="E81" s="170">
        <f t="shared" si="52"/>
        <v>0</v>
      </c>
      <c r="F81" s="169"/>
      <c r="G81" s="140"/>
      <c r="H81" s="175">
        <f t="shared" si="53"/>
        <v>0</v>
      </c>
      <c r="I81" s="169"/>
      <c r="J81" s="140"/>
      <c r="K81" s="191">
        <f t="shared" si="54"/>
        <v>0</v>
      </c>
      <c r="L81" s="180">
        <f t="shared" si="55"/>
        <v>0</v>
      </c>
      <c r="M81" s="142">
        <f t="shared" si="56"/>
        <v>0</v>
      </c>
      <c r="N81" s="181">
        <f t="shared" si="57"/>
        <v>0</v>
      </c>
    </row>
    <row r="82" spans="1:14" s="27" customFormat="1" ht="17.399999999999999" thickBot="1" x14ac:dyDescent="0.45">
      <c r="A82" s="179" t="str">
        <f>IF(B82="","",VLOOKUP(B82,'Investment Priority'!$A$2:$C$54,3,FALSE))</f>
        <v/>
      </c>
      <c r="B82" s="220"/>
      <c r="C82" s="171"/>
      <c r="D82" s="172"/>
      <c r="E82" s="173">
        <f t="shared" si="52"/>
        <v>0</v>
      </c>
      <c r="F82" s="171"/>
      <c r="G82" s="172"/>
      <c r="H82" s="176">
        <f t="shared" si="53"/>
        <v>0</v>
      </c>
      <c r="I82" s="171"/>
      <c r="J82" s="172"/>
      <c r="K82" s="192">
        <f t="shared" si="54"/>
        <v>0</v>
      </c>
      <c r="L82" s="182">
        <f t="shared" si="55"/>
        <v>0</v>
      </c>
      <c r="M82" s="183">
        <f t="shared" si="56"/>
        <v>0</v>
      </c>
      <c r="N82" s="184">
        <f t="shared" si="57"/>
        <v>0</v>
      </c>
    </row>
    <row r="83" spans="1:14" s="27" customFormat="1" ht="17.399999999999999" thickBot="1" x14ac:dyDescent="0.45">
      <c r="A83" s="124" t="s">
        <v>67</v>
      </c>
      <c r="B83" s="146"/>
      <c r="C83" s="147">
        <f>SUM(C73:C82)</f>
        <v>0</v>
      </c>
      <c r="D83" s="148">
        <f>SUM(D73:D82)</f>
        <v>0</v>
      </c>
      <c r="E83" s="149">
        <f>SUM(E73:E82)</f>
        <v>0</v>
      </c>
      <c r="F83" s="148">
        <f>SUM(F73:F82)</f>
        <v>0</v>
      </c>
      <c r="G83" s="148">
        <f>SUM(G73:G82)</f>
        <v>0</v>
      </c>
      <c r="H83" s="150">
        <f>SUM(H73:H82)</f>
        <v>0</v>
      </c>
      <c r="I83" s="148">
        <f>SUM(I73:I82)</f>
        <v>0</v>
      </c>
      <c r="J83" s="148">
        <f>SUM(J73:J82)</f>
        <v>0</v>
      </c>
      <c r="K83" s="151">
        <f>SUM(K73:K82)</f>
        <v>0</v>
      </c>
      <c r="L83" s="152">
        <f>SUM(L73:L82)</f>
        <v>0</v>
      </c>
      <c r="M83" s="152">
        <f>SUM(M73:M82)</f>
        <v>0</v>
      </c>
      <c r="N83" s="153">
        <f>SUM(N73:N82)</f>
        <v>0</v>
      </c>
    </row>
    <row r="84" spans="1:14" s="27" customFormat="1" ht="16.8" x14ac:dyDescent="0.4"/>
    <row r="85" spans="1:14" s="27" customFormat="1" ht="17.399999999999999" thickBot="1" x14ac:dyDescent="0.45"/>
    <row r="86" spans="1:14" s="27" customFormat="1" ht="17.399999999999999" thickBot="1" x14ac:dyDescent="0.45">
      <c r="A86" s="124" t="s">
        <v>66</v>
      </c>
      <c r="B86" s="335" t="str">
        <f>IF(N98=0,"",N98/$N$107)</f>
        <v/>
      </c>
      <c r="C86" s="125"/>
      <c r="D86" s="126" t="s">
        <v>366</v>
      </c>
      <c r="E86" s="127"/>
      <c r="F86" s="128"/>
      <c r="G86" s="129" t="s">
        <v>367</v>
      </c>
      <c r="H86" s="130"/>
      <c r="I86" s="131"/>
      <c r="J86" s="132" t="s">
        <v>368</v>
      </c>
      <c r="K86" s="133"/>
      <c r="L86" s="134"/>
      <c r="M86" s="135" t="s">
        <v>369</v>
      </c>
      <c r="N86" s="136"/>
    </row>
    <row r="87" spans="1:14" s="27" customFormat="1" ht="17.100000000000001" customHeight="1" x14ac:dyDescent="0.4">
      <c r="A87" s="215" t="s">
        <v>55</v>
      </c>
      <c r="B87" s="177" t="s">
        <v>370</v>
      </c>
      <c r="C87" s="167" t="s">
        <v>371</v>
      </c>
      <c r="D87" s="137" t="s">
        <v>372</v>
      </c>
      <c r="E87" s="168" t="s">
        <v>67</v>
      </c>
      <c r="F87" s="167" t="s">
        <v>371</v>
      </c>
      <c r="G87" s="137" t="s">
        <v>372</v>
      </c>
      <c r="H87" s="174" t="s">
        <v>67</v>
      </c>
      <c r="I87" s="167" t="s">
        <v>371</v>
      </c>
      <c r="J87" s="137" t="s">
        <v>372</v>
      </c>
      <c r="K87" s="190" t="s">
        <v>67</v>
      </c>
      <c r="L87" s="185" t="s">
        <v>371</v>
      </c>
      <c r="M87" s="139" t="s">
        <v>372</v>
      </c>
      <c r="N87" s="186" t="s">
        <v>67</v>
      </c>
    </row>
    <row r="88" spans="1:14" s="27" customFormat="1" ht="16.8" x14ac:dyDescent="0.4">
      <c r="A88" s="178" t="str">
        <f>IF(B88="","",VLOOKUP(B88,'Investment Priority'!$A$2:$C$54,3,FALSE))</f>
        <v/>
      </c>
      <c r="B88" s="217"/>
      <c r="C88" s="169"/>
      <c r="D88" s="140"/>
      <c r="E88" s="170">
        <f>C88+D88</f>
        <v>0</v>
      </c>
      <c r="F88" s="169"/>
      <c r="G88" s="140"/>
      <c r="H88" s="175">
        <f>F88+G88</f>
        <v>0</v>
      </c>
      <c r="I88" s="169"/>
      <c r="J88" s="140"/>
      <c r="K88" s="191">
        <f>I88+J88</f>
        <v>0</v>
      </c>
      <c r="L88" s="180">
        <f>C88+F88+I88</f>
        <v>0</v>
      </c>
      <c r="M88" s="142">
        <f>D88+G88+J88</f>
        <v>0</v>
      </c>
      <c r="N88" s="181">
        <f>E88+H88+K88</f>
        <v>0</v>
      </c>
    </row>
    <row r="89" spans="1:14" s="27" customFormat="1" ht="16.8" x14ac:dyDescent="0.4">
      <c r="A89" s="178" t="str">
        <f>IF(B89="","",VLOOKUP(B89,'Investment Priority'!$A$2:$C$54,3,FALSE))</f>
        <v/>
      </c>
      <c r="B89" s="217"/>
      <c r="C89" s="169"/>
      <c r="D89" s="140"/>
      <c r="E89" s="170">
        <f t="shared" ref="E89:E97" si="58">C89+D89</f>
        <v>0</v>
      </c>
      <c r="F89" s="169"/>
      <c r="G89" s="140"/>
      <c r="H89" s="175">
        <f t="shared" ref="H89:H97" si="59">F89+G89</f>
        <v>0</v>
      </c>
      <c r="I89" s="169"/>
      <c r="J89" s="140"/>
      <c r="K89" s="191">
        <f t="shared" ref="K89:K97" si="60">I89+J89</f>
        <v>0</v>
      </c>
      <c r="L89" s="180">
        <f t="shared" ref="L89:L97" si="61">C89+F89+I89</f>
        <v>0</v>
      </c>
      <c r="M89" s="142">
        <f t="shared" ref="M89:M97" si="62">D89+G89+J89</f>
        <v>0</v>
      </c>
      <c r="N89" s="181">
        <f t="shared" ref="N89:N97" si="63">E89+H89+K89</f>
        <v>0</v>
      </c>
    </row>
    <row r="90" spans="1:14" s="27" customFormat="1" ht="16.8" x14ac:dyDescent="0.4">
      <c r="A90" s="178" t="str">
        <f>IF(B90="","",VLOOKUP(B90,'Investment Priority'!$A$2:$C$54,3,FALSE))</f>
        <v/>
      </c>
      <c r="B90" s="217"/>
      <c r="C90" s="169"/>
      <c r="D90" s="140"/>
      <c r="E90" s="170">
        <f t="shared" si="58"/>
        <v>0</v>
      </c>
      <c r="F90" s="169"/>
      <c r="G90" s="140"/>
      <c r="H90" s="175">
        <f t="shared" si="59"/>
        <v>0</v>
      </c>
      <c r="I90" s="169"/>
      <c r="J90" s="140"/>
      <c r="K90" s="191">
        <f t="shared" si="60"/>
        <v>0</v>
      </c>
      <c r="L90" s="180">
        <f t="shared" si="61"/>
        <v>0</v>
      </c>
      <c r="M90" s="142">
        <f t="shared" si="62"/>
        <v>0</v>
      </c>
      <c r="N90" s="181">
        <f t="shared" si="63"/>
        <v>0</v>
      </c>
    </row>
    <row r="91" spans="1:14" s="27" customFormat="1" ht="16.8" x14ac:dyDescent="0.4">
      <c r="A91" s="178" t="str">
        <f>IF(B91="","",VLOOKUP(B91,'Investment Priority'!$A$2:$C$54,3,FALSE))</f>
        <v/>
      </c>
      <c r="B91" s="219"/>
      <c r="C91" s="169"/>
      <c r="D91" s="140"/>
      <c r="E91" s="170">
        <f t="shared" si="58"/>
        <v>0</v>
      </c>
      <c r="F91" s="169"/>
      <c r="G91" s="140"/>
      <c r="H91" s="175">
        <f t="shared" si="59"/>
        <v>0</v>
      </c>
      <c r="I91" s="169"/>
      <c r="J91" s="140"/>
      <c r="K91" s="191">
        <f t="shared" si="60"/>
        <v>0</v>
      </c>
      <c r="L91" s="180">
        <f t="shared" si="61"/>
        <v>0</v>
      </c>
      <c r="M91" s="142">
        <f t="shared" si="62"/>
        <v>0</v>
      </c>
      <c r="N91" s="181">
        <f t="shared" si="63"/>
        <v>0</v>
      </c>
    </row>
    <row r="92" spans="1:14" s="27" customFormat="1" ht="16.8" x14ac:dyDescent="0.4">
      <c r="A92" s="178" t="str">
        <f>IF(B92="","",VLOOKUP(B92,'Investment Priority'!$A$2:$C$54,3,FALSE))</f>
        <v/>
      </c>
      <c r="B92" s="219"/>
      <c r="C92" s="169"/>
      <c r="D92" s="140"/>
      <c r="E92" s="170">
        <f t="shared" si="58"/>
        <v>0</v>
      </c>
      <c r="F92" s="169"/>
      <c r="G92" s="140"/>
      <c r="H92" s="175">
        <f t="shared" si="59"/>
        <v>0</v>
      </c>
      <c r="I92" s="169"/>
      <c r="J92" s="140"/>
      <c r="K92" s="191">
        <f t="shared" si="60"/>
        <v>0</v>
      </c>
      <c r="L92" s="180">
        <f t="shared" si="61"/>
        <v>0</v>
      </c>
      <c r="M92" s="142">
        <f t="shared" si="62"/>
        <v>0</v>
      </c>
      <c r="N92" s="181">
        <f t="shared" si="63"/>
        <v>0</v>
      </c>
    </row>
    <row r="93" spans="1:14" s="27" customFormat="1" ht="16.8" x14ac:dyDescent="0.4">
      <c r="A93" s="178" t="str">
        <f>IF(B93="","",VLOOKUP(B93,'Investment Priority'!$A$2:$C$54,3,FALSE))</f>
        <v/>
      </c>
      <c r="B93" s="219"/>
      <c r="C93" s="169"/>
      <c r="D93" s="140"/>
      <c r="E93" s="170">
        <f t="shared" si="58"/>
        <v>0</v>
      </c>
      <c r="F93" s="169"/>
      <c r="G93" s="140"/>
      <c r="H93" s="175">
        <f t="shared" si="59"/>
        <v>0</v>
      </c>
      <c r="I93" s="169"/>
      <c r="J93" s="140"/>
      <c r="K93" s="191">
        <f t="shared" si="60"/>
        <v>0</v>
      </c>
      <c r="L93" s="180">
        <f t="shared" si="61"/>
        <v>0</v>
      </c>
      <c r="M93" s="142">
        <f t="shared" si="62"/>
        <v>0</v>
      </c>
      <c r="N93" s="181">
        <f t="shared" si="63"/>
        <v>0</v>
      </c>
    </row>
    <row r="94" spans="1:14" s="27" customFormat="1" ht="16.8" x14ac:dyDescent="0.4">
      <c r="A94" s="178" t="str">
        <f>IF(B94="","",VLOOKUP(B94,'Investment Priority'!$A$2:$C$54,3,FALSE))</f>
        <v/>
      </c>
      <c r="B94" s="219"/>
      <c r="C94" s="169"/>
      <c r="D94" s="140"/>
      <c r="E94" s="170">
        <f t="shared" si="58"/>
        <v>0</v>
      </c>
      <c r="F94" s="169"/>
      <c r="G94" s="140"/>
      <c r="H94" s="175">
        <f t="shared" si="59"/>
        <v>0</v>
      </c>
      <c r="I94" s="169"/>
      <c r="J94" s="140"/>
      <c r="K94" s="191">
        <f t="shared" si="60"/>
        <v>0</v>
      </c>
      <c r="L94" s="180">
        <f t="shared" si="61"/>
        <v>0</v>
      </c>
      <c r="M94" s="142">
        <f t="shared" si="62"/>
        <v>0</v>
      </c>
      <c r="N94" s="181">
        <f t="shared" si="63"/>
        <v>0</v>
      </c>
    </row>
    <row r="95" spans="1:14" s="27" customFormat="1" ht="16.8" x14ac:dyDescent="0.4">
      <c r="A95" s="178" t="str">
        <f>IF(B95="","",VLOOKUP(B95,'Investment Priority'!$A$2:$C$54,3,FALSE))</f>
        <v/>
      </c>
      <c r="B95" s="219"/>
      <c r="C95" s="169"/>
      <c r="D95" s="140"/>
      <c r="E95" s="170">
        <f t="shared" si="58"/>
        <v>0</v>
      </c>
      <c r="F95" s="169"/>
      <c r="G95" s="140"/>
      <c r="H95" s="175">
        <f t="shared" si="59"/>
        <v>0</v>
      </c>
      <c r="I95" s="169"/>
      <c r="J95" s="140"/>
      <c r="K95" s="191">
        <f t="shared" si="60"/>
        <v>0</v>
      </c>
      <c r="L95" s="180">
        <f t="shared" si="61"/>
        <v>0</v>
      </c>
      <c r="M95" s="142">
        <f t="shared" si="62"/>
        <v>0</v>
      </c>
      <c r="N95" s="181">
        <f t="shared" si="63"/>
        <v>0</v>
      </c>
    </row>
    <row r="96" spans="1:14" s="27" customFormat="1" ht="16.8" x14ac:dyDescent="0.4">
      <c r="A96" s="178" t="str">
        <f>IF(B96="","",VLOOKUP(B96,'Investment Priority'!$A$2:$C$54,3,FALSE))</f>
        <v/>
      </c>
      <c r="B96" s="219"/>
      <c r="C96" s="169"/>
      <c r="D96" s="140"/>
      <c r="E96" s="170">
        <f t="shared" si="58"/>
        <v>0</v>
      </c>
      <c r="F96" s="169"/>
      <c r="G96" s="140"/>
      <c r="H96" s="175">
        <f t="shared" si="59"/>
        <v>0</v>
      </c>
      <c r="I96" s="169"/>
      <c r="J96" s="140"/>
      <c r="K96" s="191">
        <f t="shared" si="60"/>
        <v>0</v>
      </c>
      <c r="L96" s="180">
        <f t="shared" si="61"/>
        <v>0</v>
      </c>
      <c r="M96" s="142">
        <f t="shared" si="62"/>
        <v>0</v>
      </c>
      <c r="N96" s="181">
        <f t="shared" si="63"/>
        <v>0</v>
      </c>
    </row>
    <row r="97" spans="1:14" s="27" customFormat="1" ht="17.399999999999999" thickBot="1" x14ac:dyDescent="0.45">
      <c r="A97" s="179" t="str">
        <f>IF(B97="","",VLOOKUP(B97,'Investment Priority'!$A$2:$C$54,3,FALSE))</f>
        <v/>
      </c>
      <c r="B97" s="220"/>
      <c r="C97" s="171"/>
      <c r="D97" s="172"/>
      <c r="E97" s="173">
        <f t="shared" si="58"/>
        <v>0</v>
      </c>
      <c r="F97" s="171"/>
      <c r="G97" s="172"/>
      <c r="H97" s="176">
        <f t="shared" si="59"/>
        <v>0</v>
      </c>
      <c r="I97" s="171"/>
      <c r="J97" s="172"/>
      <c r="K97" s="192">
        <f t="shared" si="60"/>
        <v>0</v>
      </c>
      <c r="L97" s="182">
        <f t="shared" si="61"/>
        <v>0</v>
      </c>
      <c r="M97" s="183">
        <f t="shared" si="62"/>
        <v>0</v>
      </c>
      <c r="N97" s="184">
        <f t="shared" si="63"/>
        <v>0</v>
      </c>
    </row>
    <row r="98" spans="1:14" s="27" customFormat="1" ht="17.399999999999999" thickBot="1" x14ac:dyDescent="0.45">
      <c r="A98" s="124" t="s">
        <v>67</v>
      </c>
      <c r="B98" s="146"/>
      <c r="C98" s="147">
        <f>SUM(C88:C97)</f>
        <v>0</v>
      </c>
      <c r="D98" s="148">
        <f>SUM(D88:D97)</f>
        <v>0</v>
      </c>
      <c r="E98" s="149">
        <f t="shared" ref="E98" si="64">SUM(E88:E97)</f>
        <v>0</v>
      </c>
      <c r="F98" s="148">
        <f t="shared" ref="F98" si="65">SUM(F88:F97)</f>
        <v>0</v>
      </c>
      <c r="G98" s="148">
        <f t="shared" ref="G98" si="66">SUM(G88:G97)</f>
        <v>0</v>
      </c>
      <c r="H98" s="150">
        <f t="shared" ref="H98" si="67">SUM(H88:H97)</f>
        <v>0</v>
      </c>
      <c r="I98" s="148">
        <f t="shared" ref="I98" si="68">SUM(I88:I97)</f>
        <v>0</v>
      </c>
      <c r="J98" s="148">
        <f t="shared" ref="J98" si="69">SUM(J88:J97)</f>
        <v>0</v>
      </c>
      <c r="K98" s="151">
        <f t="shared" ref="K98" si="70">SUM(K88:K97)</f>
        <v>0</v>
      </c>
      <c r="L98" s="152">
        <f t="shared" ref="L98" si="71">SUM(L88:L97)</f>
        <v>0</v>
      </c>
      <c r="M98" s="152">
        <f t="shared" ref="M98" si="72">SUM(M88:M97)</f>
        <v>0</v>
      </c>
      <c r="N98" s="153">
        <f t="shared" ref="N98" si="73">SUM(N88:N97)</f>
        <v>0</v>
      </c>
    </row>
    <row r="99" spans="1:14" s="27" customFormat="1" ht="16.8" x14ac:dyDescent="0.4"/>
    <row r="100" spans="1:14" s="27" customFormat="1" ht="17.399999999999999" thickBot="1" x14ac:dyDescent="0.45"/>
    <row r="101" spans="1:14" s="27" customFormat="1" ht="17.399999999999999" thickBot="1" x14ac:dyDescent="0.45">
      <c r="A101" s="221" t="s">
        <v>67</v>
      </c>
      <c r="B101" s="222"/>
      <c r="C101" s="223"/>
      <c r="D101" s="126" t="s">
        <v>366</v>
      </c>
      <c r="E101" s="127"/>
      <c r="F101" s="128"/>
      <c r="G101" s="129" t="s">
        <v>367</v>
      </c>
      <c r="H101" s="130"/>
      <c r="I101" s="131"/>
      <c r="J101" s="132" t="s">
        <v>368</v>
      </c>
      <c r="K101" s="133"/>
      <c r="L101" s="134"/>
      <c r="M101" s="135" t="s">
        <v>369</v>
      </c>
      <c r="N101" s="136"/>
    </row>
    <row r="102" spans="1:14" s="27" customFormat="1" ht="16.8" x14ac:dyDescent="0.4">
      <c r="A102" s="215" t="s">
        <v>55</v>
      </c>
      <c r="B102" s="216"/>
      <c r="C102" s="224" t="s">
        <v>371</v>
      </c>
      <c r="D102" s="225" t="s">
        <v>372</v>
      </c>
      <c r="E102" s="226" t="s">
        <v>67</v>
      </c>
      <c r="F102" s="227" t="s">
        <v>371</v>
      </c>
      <c r="G102" s="225" t="s">
        <v>372</v>
      </c>
      <c r="H102" s="226" t="s">
        <v>67</v>
      </c>
      <c r="I102" s="227" t="s">
        <v>371</v>
      </c>
      <c r="J102" s="225" t="s">
        <v>372</v>
      </c>
      <c r="K102" s="226" t="s">
        <v>67</v>
      </c>
      <c r="L102" s="228" t="s">
        <v>371</v>
      </c>
      <c r="M102" s="229" t="s">
        <v>372</v>
      </c>
      <c r="N102" s="230" t="s">
        <v>67</v>
      </c>
    </row>
    <row r="103" spans="1:14" s="27" customFormat="1" ht="16.8" x14ac:dyDescent="0.4">
      <c r="A103" s="506" t="s">
        <v>91</v>
      </c>
      <c r="B103" s="507"/>
      <c r="C103" s="231">
        <f>SUM(C112:C117)</f>
        <v>0</v>
      </c>
      <c r="D103" s="232">
        <f>SUM(D112:D117)</f>
        <v>0</v>
      </c>
      <c r="E103" s="233">
        <f>C103+D103</f>
        <v>0</v>
      </c>
      <c r="F103" s="234">
        <f>SUM(F112:F117)</f>
        <v>0</v>
      </c>
      <c r="G103" s="232">
        <f>SUM(G112:G117)</f>
        <v>0</v>
      </c>
      <c r="H103" s="233">
        <f>F103+G103</f>
        <v>0</v>
      </c>
      <c r="I103" s="234">
        <f>SUM(I112:I117)</f>
        <v>0</v>
      </c>
      <c r="J103" s="232">
        <f>SUM(J112:J117)</f>
        <v>0</v>
      </c>
      <c r="K103" s="233">
        <f>I103+J103</f>
        <v>0</v>
      </c>
      <c r="L103" s="180">
        <f>C103+F103+I103</f>
        <v>0</v>
      </c>
      <c r="M103" s="142">
        <f>D103+G103+J103</f>
        <v>0</v>
      </c>
      <c r="N103" s="181">
        <f>E103+H103+K103</f>
        <v>0</v>
      </c>
    </row>
    <row r="104" spans="1:14" s="27" customFormat="1" ht="16.8" x14ac:dyDescent="0.4">
      <c r="A104" s="504" t="s">
        <v>92</v>
      </c>
      <c r="B104" s="505"/>
      <c r="C104" s="231">
        <f>SUM(C120:C125)</f>
        <v>0</v>
      </c>
      <c r="D104" s="232">
        <f>SUM(D120:D125)</f>
        <v>0</v>
      </c>
      <c r="E104" s="233">
        <f t="shared" ref="E104:E106" si="74">C104+D104</f>
        <v>0</v>
      </c>
      <c r="F104" s="234">
        <f>SUM(F120:F125)</f>
        <v>0</v>
      </c>
      <c r="G104" s="232">
        <f>SUM(G120:G125)</f>
        <v>0</v>
      </c>
      <c r="H104" s="233">
        <f t="shared" ref="H104:H106" si="75">F104+G104</f>
        <v>0</v>
      </c>
      <c r="I104" s="234">
        <f>SUM(I120:I125)</f>
        <v>0</v>
      </c>
      <c r="J104" s="232">
        <f>SUM(J120:J125)</f>
        <v>0</v>
      </c>
      <c r="K104" s="233">
        <f t="shared" ref="K104:K106" si="76">I104+J104</f>
        <v>0</v>
      </c>
      <c r="L104" s="180">
        <f t="shared" ref="L104:N106" si="77">C104+F104+I104</f>
        <v>0</v>
      </c>
      <c r="M104" s="142">
        <f t="shared" si="77"/>
        <v>0</v>
      </c>
      <c r="N104" s="181">
        <f t="shared" si="77"/>
        <v>0</v>
      </c>
    </row>
    <row r="105" spans="1:14" s="27" customFormat="1" ht="16.8" x14ac:dyDescent="0.4">
      <c r="A105" s="504" t="s">
        <v>93</v>
      </c>
      <c r="B105" s="505"/>
      <c r="C105" s="231">
        <f>SUM(C128:C133)</f>
        <v>0</v>
      </c>
      <c r="D105" s="232">
        <f>SUM(D128:D133)</f>
        <v>0</v>
      </c>
      <c r="E105" s="233">
        <f t="shared" si="74"/>
        <v>0</v>
      </c>
      <c r="F105" s="234">
        <f>SUM(F128:F133)</f>
        <v>0</v>
      </c>
      <c r="G105" s="232">
        <f>SUM(G128:G133)</f>
        <v>0</v>
      </c>
      <c r="H105" s="233">
        <f t="shared" si="75"/>
        <v>0</v>
      </c>
      <c r="I105" s="234">
        <f>SUM(I128:I133)</f>
        <v>0</v>
      </c>
      <c r="J105" s="232">
        <f>SUM(J128:J133)</f>
        <v>0</v>
      </c>
      <c r="K105" s="233">
        <f t="shared" si="76"/>
        <v>0</v>
      </c>
      <c r="L105" s="180">
        <f t="shared" si="77"/>
        <v>0</v>
      </c>
      <c r="M105" s="142">
        <f t="shared" si="77"/>
        <v>0</v>
      </c>
      <c r="N105" s="181">
        <f t="shared" si="77"/>
        <v>0</v>
      </c>
    </row>
    <row r="106" spans="1:14" s="27" customFormat="1" ht="17.399999999999999" thickBot="1" x14ac:dyDescent="0.45">
      <c r="A106" s="504" t="s">
        <v>94</v>
      </c>
      <c r="B106" s="505"/>
      <c r="C106" s="235">
        <f>SUM(C136:C141)</f>
        <v>0</v>
      </c>
      <c r="D106" s="236">
        <f>SUM(D136:D141)</f>
        <v>0</v>
      </c>
      <c r="E106" s="237">
        <f t="shared" si="74"/>
        <v>0</v>
      </c>
      <c r="F106" s="238">
        <f>SUM(F136:F141)</f>
        <v>0</v>
      </c>
      <c r="G106" s="236">
        <f>SUM(G136:G141)</f>
        <v>0</v>
      </c>
      <c r="H106" s="237">
        <f t="shared" si="75"/>
        <v>0</v>
      </c>
      <c r="I106" s="238">
        <f>SUM(I136:I141)</f>
        <v>0</v>
      </c>
      <c r="J106" s="236">
        <f>SUM(J136:J141)</f>
        <v>0</v>
      </c>
      <c r="K106" s="237">
        <f t="shared" si="76"/>
        <v>0</v>
      </c>
      <c r="L106" s="239">
        <f t="shared" si="77"/>
        <v>0</v>
      </c>
      <c r="M106" s="145">
        <f t="shared" si="77"/>
        <v>0</v>
      </c>
      <c r="N106" s="240">
        <f t="shared" si="77"/>
        <v>0</v>
      </c>
    </row>
    <row r="107" spans="1:14" s="27" customFormat="1" ht="17.399999999999999" thickBot="1" x14ac:dyDescent="0.45">
      <c r="A107" s="124" t="s">
        <v>67</v>
      </c>
      <c r="B107" s="146"/>
      <c r="C107" s="241">
        <f t="shared" ref="C107:N107" si="78">SUM(C103:C106)</f>
        <v>0</v>
      </c>
      <c r="D107" s="148">
        <f t="shared" si="78"/>
        <v>0</v>
      </c>
      <c r="E107" s="242">
        <f t="shared" si="78"/>
        <v>0</v>
      </c>
      <c r="F107" s="147">
        <f t="shared" si="78"/>
        <v>0</v>
      </c>
      <c r="G107" s="148">
        <f t="shared" si="78"/>
        <v>0</v>
      </c>
      <c r="H107" s="242">
        <f t="shared" si="78"/>
        <v>0</v>
      </c>
      <c r="I107" s="147">
        <f t="shared" si="78"/>
        <v>0</v>
      </c>
      <c r="J107" s="148">
        <f t="shared" si="78"/>
        <v>0</v>
      </c>
      <c r="K107" s="242">
        <f t="shared" si="78"/>
        <v>0</v>
      </c>
      <c r="L107" s="243">
        <f t="shared" si="78"/>
        <v>0</v>
      </c>
      <c r="M107" s="152">
        <f t="shared" si="78"/>
        <v>0</v>
      </c>
      <c r="N107" s="153">
        <f t="shared" si="78"/>
        <v>0</v>
      </c>
    </row>
    <row r="108" spans="1:14" x14ac:dyDescent="0.45">
      <c r="C108" s="271" t="b">
        <f>(C107=(C98+C83+C68+C53+C38+C23))</f>
        <v>1</v>
      </c>
      <c r="D108" s="271" t="b">
        <f>(D107=(D98+D83+D68+D53+D38+D23))</f>
        <v>1</v>
      </c>
      <c r="E108" s="271" t="b">
        <f>(E107=(E98+E83+E68+E53+E38+E23))</f>
        <v>1</v>
      </c>
      <c r="F108" s="271" t="b">
        <f>(F107=(F98+F83+F68+F53+F38+F23))</f>
        <v>1</v>
      </c>
      <c r="G108" s="271" t="b">
        <f>(G107=(G98+G83+G68+G53+G38+G23))</f>
        <v>1</v>
      </c>
      <c r="H108" s="271" t="b">
        <f>(H107=(H98+H83+H68+H53+H38+H23))</f>
        <v>1</v>
      </c>
      <c r="I108" s="271" t="b">
        <f>(I107=(I98+I83+I68+I53+I38+I23))</f>
        <v>1</v>
      </c>
      <c r="J108" s="271" t="b">
        <f>(J107=(J98+J83+J68+J53+J38+J23))</f>
        <v>1</v>
      </c>
      <c r="K108" s="271" t="b">
        <f>(K107=(K98+K83+K68+K53+K38+K23))</f>
        <v>1</v>
      </c>
      <c r="L108" s="271" t="b">
        <f>(L107=(L98+L83+L68+L53+L38+L23))</f>
        <v>1</v>
      </c>
      <c r="M108" s="271" t="b">
        <f>(M107=(M98+M83+M68+M53+M38+M23))</f>
        <v>1</v>
      </c>
      <c r="N108" s="271" t="b">
        <f>(N107=(N98+N83+N68+N53+N38+N23))</f>
        <v>1</v>
      </c>
    </row>
    <row r="111" spans="1:14" hidden="1" x14ac:dyDescent="0.45">
      <c r="A111" s="155" t="s">
        <v>91</v>
      </c>
    </row>
    <row r="112" spans="1:14" hidden="1" x14ac:dyDescent="0.45">
      <c r="A112" s="17" t="s">
        <v>61</v>
      </c>
      <c r="C112" s="39">
        <f>SUMIF(A$13:A$22,"*"&amp;A103&amp;"*",C$13:C$22)</f>
        <v>0</v>
      </c>
      <c r="D112" s="39">
        <f>SUMIF(A$13:A$22,"*"&amp;A103&amp;"*",D$13:D$22)</f>
        <v>0</v>
      </c>
      <c r="F112" s="39">
        <f>SUMIF(A$13:A$22,"*"&amp;A103&amp;"*",F$13:F$22)</f>
        <v>0</v>
      </c>
      <c r="G112" s="39">
        <f>SUMIF(A$13:A$22,"*"&amp;A103&amp;"*",G$13:G$22)</f>
        <v>0</v>
      </c>
      <c r="I112" s="39">
        <f>SUMIF(A$13:A$22,"*"&amp;A103&amp;"*",I$13:I$22)</f>
        <v>0</v>
      </c>
      <c r="J112" s="39">
        <f>SUMIF(A$13:A$22,"*"&amp;A103&amp;"*",J$13:J$22)</f>
        <v>0</v>
      </c>
    </row>
    <row r="113" spans="1:10" hidden="1" x14ac:dyDescent="0.45">
      <c r="A113" s="17" t="s">
        <v>62</v>
      </c>
      <c r="C113" s="39">
        <f>SUMIF(A$28:A$37,"*"&amp;A$103&amp;"*",C$28:C$37)</f>
        <v>0</v>
      </c>
      <c r="D113" s="39">
        <f>SUMIF(A$28:A$37,"*"&amp;A$103&amp;"*",D$28:D$37)</f>
        <v>0</v>
      </c>
      <c r="F113" s="39">
        <f>SUMIF(A$28:A$37,"*"&amp;A$103&amp;"*",F$28:F$37)</f>
        <v>0</v>
      </c>
      <c r="G113" s="39">
        <f>SUMIF(A$28:A$37,"*"&amp;A$103&amp;"*",G$28:G$37)</f>
        <v>0</v>
      </c>
      <c r="I113" s="39">
        <f>SUMIF(A$28:A$37,"*"&amp;A$103&amp;"*",I$28:I$37)</f>
        <v>0</v>
      </c>
      <c r="J113" s="39">
        <f>SUMIF(A$28:A$37,"*"&amp;A$103&amp;"*",J$28:J$37)</f>
        <v>0</v>
      </c>
    </row>
    <row r="114" spans="1:10" hidden="1" x14ac:dyDescent="0.45">
      <c r="A114" s="17" t="s">
        <v>63</v>
      </c>
      <c r="C114" s="39">
        <f>SUMIF(A$43:A$52,"*"&amp;A$103&amp;"*",C$43:C$52)</f>
        <v>0</v>
      </c>
      <c r="D114" s="39">
        <f>SUMIF(A$43:A$52,"*"&amp;A$103&amp;"*",D$43:D$52)</f>
        <v>0</v>
      </c>
      <c r="F114" s="39">
        <f>SUMIF(A$43:A$52,"*"&amp;A$103&amp;"*",F$43:F$52)</f>
        <v>0</v>
      </c>
      <c r="G114" s="39">
        <f>SUMIF(A$43:A$52,"*"&amp;A$103&amp;"*",G$43:G$52)</f>
        <v>0</v>
      </c>
      <c r="I114" s="39">
        <f>SUMIF(A$43:A$52,"*"&amp;A$103&amp;"*",I$43:I$52)</f>
        <v>0</v>
      </c>
      <c r="J114" s="39">
        <f>SUMIF(A$43:A$52,"*"&amp;A$103&amp;"*",J$43:J$52)</f>
        <v>0</v>
      </c>
    </row>
    <row r="115" spans="1:10" hidden="1" x14ac:dyDescent="0.45">
      <c r="A115" s="17" t="s">
        <v>64</v>
      </c>
      <c r="C115" s="39">
        <f>SUMIF(A$58:A$67,"*"&amp;A$103&amp;"*",C$58:C$67)</f>
        <v>0</v>
      </c>
      <c r="D115" s="39">
        <f>SUMIF(A$58:A$67,"*"&amp;A$103&amp;"*",D$58:D$67)</f>
        <v>0</v>
      </c>
      <c r="F115" s="39">
        <f>SUMIF(A$58:A$67,"*"&amp;A$103&amp;"*",F$58:F$67)</f>
        <v>0</v>
      </c>
      <c r="G115" s="39">
        <f>SUMIF(A$58:A$67,"*"&amp;A$103&amp;"*",G$58:G$67)</f>
        <v>0</v>
      </c>
      <c r="I115" s="39">
        <f>SUMIF(A$58:A$67,"*"&amp;A$103&amp;"*",I$58:I$67)</f>
        <v>0</v>
      </c>
      <c r="J115" s="39">
        <f>SUMIF(A$58:A$67,"*"&amp;A$103&amp;"*",J$58:J$67)</f>
        <v>0</v>
      </c>
    </row>
    <row r="116" spans="1:10" hidden="1" x14ac:dyDescent="0.45">
      <c r="A116" s="17" t="s">
        <v>65</v>
      </c>
      <c r="C116" s="39">
        <f>SUMIF(A$73:A$82,"*"&amp;A$103&amp;"*",C$73:C$82)</f>
        <v>0</v>
      </c>
      <c r="D116" s="39">
        <f>SUMIF(A$73:A$82,"*"&amp;A$103&amp;"*",D$73:D$82)</f>
        <v>0</v>
      </c>
      <c r="F116" s="39">
        <f>SUMIF(A$73:A$82,"*"&amp;A$103&amp;"*",F$73:F$82)</f>
        <v>0</v>
      </c>
      <c r="G116" s="39">
        <f>SUMIF(A$73:A$82,"*"&amp;A$103&amp;"*",G$73:G$82)</f>
        <v>0</v>
      </c>
      <c r="I116" s="39">
        <f>SUMIF(A$73:A$82,"*"&amp;A$103&amp;"*",I$73:I$82)</f>
        <v>0</v>
      </c>
      <c r="J116" s="39">
        <f>SUMIF(A$73:A$82,"*"&amp;A$103&amp;"*",J$73:J$82)</f>
        <v>0</v>
      </c>
    </row>
    <row r="117" spans="1:10" hidden="1" x14ac:dyDescent="0.45">
      <c r="A117" s="17" t="s">
        <v>66</v>
      </c>
      <c r="C117" s="39">
        <f>SUMIF(A$88:A$97,"*"&amp;A$103&amp;"*",C$88:C$97)</f>
        <v>0</v>
      </c>
      <c r="D117" s="39">
        <f>SUMIF(A$88:A$97,"*"&amp;A$103&amp;"*",D$88:D$97)</f>
        <v>0</v>
      </c>
      <c r="F117" s="39">
        <f>SUMIF(A$88:A$97,"*"&amp;A$103&amp;"*",F$88:F$97)</f>
        <v>0</v>
      </c>
      <c r="G117" s="39">
        <f>SUMIF(A$88:A$97,"*"&amp;A$103&amp;"*",G$88:G$97)</f>
        <v>0</v>
      </c>
      <c r="I117" s="39">
        <f>SUMIF(A$88:A$97,"*"&amp;A$103&amp;"*",I$88:I$97)</f>
        <v>0</v>
      </c>
      <c r="J117" s="39">
        <f>SUMIF(A$88:A$97,"*"&amp;A$103&amp;"*",J$88:J$97)</f>
        <v>0</v>
      </c>
    </row>
    <row r="118" spans="1:10" hidden="1" x14ac:dyDescent="0.45"/>
    <row r="119" spans="1:10" hidden="1" x14ac:dyDescent="0.45">
      <c r="A119" s="155" t="str">
        <f>A104</f>
        <v>Supporting Local Business</v>
      </c>
    </row>
    <row r="120" spans="1:10" hidden="1" x14ac:dyDescent="0.45">
      <c r="A120" s="17" t="s">
        <v>61</v>
      </c>
      <c r="C120" s="39">
        <f>SUMIF(A$13:A$22,"*"&amp;A104&amp;"*",C$13:C$22)</f>
        <v>0</v>
      </c>
      <c r="D120" s="39">
        <f>SUMIF(A$13:A$22,"*"&amp;A104&amp;"*",D$13:D$22)</f>
        <v>0</v>
      </c>
      <c r="F120" s="39">
        <f>SUMIF(A$13:A$22,"*"&amp;A104&amp;"*",F$13:F$22)</f>
        <v>0</v>
      </c>
      <c r="G120" s="39">
        <f>SUMIF(A$13:A$22,"*"&amp;A104&amp;"*",G$13:G$22)</f>
        <v>0</v>
      </c>
      <c r="I120" s="39">
        <f>SUMIF(A$13:A$22,"*"&amp;A104&amp;"*",I$13:I$22)</f>
        <v>0</v>
      </c>
      <c r="J120" s="39">
        <f>SUMIF(A$13:A$22,"*"&amp;A104&amp;"*",J$13:J$22)</f>
        <v>0</v>
      </c>
    </row>
    <row r="121" spans="1:10" hidden="1" x14ac:dyDescent="0.45">
      <c r="A121" s="17" t="s">
        <v>62</v>
      </c>
      <c r="C121" s="39">
        <f>SUMIF(A$28:A$37,"*"&amp;A$104&amp;"*",C$28:C$37)</f>
        <v>0</v>
      </c>
      <c r="D121" s="39">
        <f>SUMIF(A$28:A$37,"*"&amp;A$104&amp;"*",D$28:D$37)</f>
        <v>0</v>
      </c>
      <c r="F121" s="39">
        <f>SUMIF(A$28:A$37,"*"&amp;A$104&amp;"*",F$28:F$37)</f>
        <v>0</v>
      </c>
      <c r="G121" s="39">
        <f>SUMIF(A$28:A$37,"*"&amp;A$104&amp;"*",G$28:G$37)</f>
        <v>0</v>
      </c>
      <c r="I121" s="39">
        <f>SUMIF(A$28:A$37,"*"&amp;A$104&amp;"*",I$28:I$37)</f>
        <v>0</v>
      </c>
      <c r="J121" s="39">
        <f>SUMIF(A$28:A$37,"*"&amp;A$104&amp;"*",J$28:J$37)</f>
        <v>0</v>
      </c>
    </row>
    <row r="122" spans="1:10" hidden="1" x14ac:dyDescent="0.45">
      <c r="A122" s="17" t="s">
        <v>63</v>
      </c>
      <c r="C122" s="39">
        <f>SUMIF(A$43:A$52,"*"&amp;A$104&amp;"*",C$43:C$52)</f>
        <v>0</v>
      </c>
      <c r="D122" s="39">
        <f>SUMIF(A$43:A$52,"*"&amp;A$104&amp;"*",D$43:D$52)</f>
        <v>0</v>
      </c>
      <c r="F122" s="39">
        <f>SUMIF(A$43:A$52,"*"&amp;A$104&amp;"*",F$43:F$52)</f>
        <v>0</v>
      </c>
      <c r="G122" s="39">
        <f>SUMIF(A$43:A$52,"*"&amp;A$104&amp;"*",G$43:G$52)</f>
        <v>0</v>
      </c>
      <c r="I122" s="39">
        <f>SUMIF(A$43:A$52,"*"&amp;A$104&amp;"*",I$43:I$52)</f>
        <v>0</v>
      </c>
      <c r="J122" s="39">
        <f>SUMIF(A$43:A$52,"*"&amp;A$104&amp;"*",J$43:J$52)</f>
        <v>0</v>
      </c>
    </row>
    <row r="123" spans="1:10" hidden="1" x14ac:dyDescent="0.45">
      <c r="A123" s="17" t="s">
        <v>64</v>
      </c>
      <c r="C123" s="39">
        <f>SUMIF(A$58:A$67,"*"&amp;A$104&amp;"*",C$58:C$67)</f>
        <v>0</v>
      </c>
      <c r="D123" s="39">
        <f>SUMIF(A$58:A$67,"*"&amp;A$104&amp;"*",D$58:D$67)</f>
        <v>0</v>
      </c>
      <c r="F123" s="39">
        <f>SUMIF(A$58:A$67,"*"&amp;A$104&amp;"*",F$58:F$67)</f>
        <v>0</v>
      </c>
      <c r="G123" s="39">
        <f>SUMIF(A$58:A$67,"*"&amp;A$104&amp;"*",G$58:G$67)</f>
        <v>0</v>
      </c>
      <c r="I123" s="39">
        <f>SUMIF(A$58:A$67,"*"&amp;A$104&amp;"*",I$58:I$67)</f>
        <v>0</v>
      </c>
      <c r="J123" s="39">
        <f>SUMIF(A$58:A$67,"*"&amp;A$104&amp;"*",J$58:J$67)</f>
        <v>0</v>
      </c>
    </row>
    <row r="124" spans="1:10" hidden="1" x14ac:dyDescent="0.45">
      <c r="A124" s="17" t="s">
        <v>65</v>
      </c>
      <c r="C124" s="39">
        <f>SUMIF(A$73:A$82,"*"&amp;A$104&amp;"*",C$73:C$82)</f>
        <v>0</v>
      </c>
      <c r="D124" s="39">
        <f>SUMIF(A$73:A$82,"*"&amp;A$104&amp;"*",D$73:D$82)</f>
        <v>0</v>
      </c>
      <c r="F124" s="39">
        <f>SUMIF(A$73:A$82,"*"&amp;A$104&amp;"*",F$73:F$82)</f>
        <v>0</v>
      </c>
      <c r="G124" s="39">
        <f>SUMIF(A$73:A$82,"*"&amp;A$104&amp;"*",G$73:G$82)</f>
        <v>0</v>
      </c>
      <c r="I124" s="39">
        <f>SUMIF(A$73:A$82,"*"&amp;A$104&amp;"*",I$73:I$82)</f>
        <v>0</v>
      </c>
      <c r="J124" s="39">
        <f>SUMIF(A$73:A$82,"*"&amp;A$104&amp;"*",J$73:J$82)</f>
        <v>0</v>
      </c>
    </row>
    <row r="125" spans="1:10" hidden="1" x14ac:dyDescent="0.45">
      <c r="A125" s="17" t="s">
        <v>66</v>
      </c>
      <c r="C125" s="39">
        <f>SUMIF(A$88:A$97,"*"&amp;A$104&amp;"*",C$88:C$97)</f>
        <v>0</v>
      </c>
      <c r="D125" s="39">
        <f>SUMIF(A$88:A$97,"*"&amp;A$104&amp;"*",D$88:D$97)</f>
        <v>0</v>
      </c>
      <c r="F125" s="39">
        <f>SUMIF(A$88:A$97,"*"&amp;A$104&amp;"*",F$88:F$97)</f>
        <v>0</v>
      </c>
      <c r="G125" s="39">
        <f>SUMIF(A$88:A$97,"*"&amp;A$104&amp;"*",G$88:G$97)</f>
        <v>0</v>
      </c>
      <c r="I125" s="39">
        <f>SUMIF(A$88:A$97,"*"&amp;A$104&amp;"*",I$88:I$97)</f>
        <v>0</v>
      </c>
      <c r="J125" s="39">
        <f>SUMIF(A$88:A$97,"*"&amp;A$104&amp;"*",J$88:J$97)</f>
        <v>0</v>
      </c>
    </row>
    <row r="126" spans="1:10" hidden="1" x14ac:dyDescent="0.45"/>
    <row r="127" spans="1:10" hidden="1" x14ac:dyDescent="0.45">
      <c r="A127" s="155" t="str">
        <f>A105</f>
        <v>People &amp; Skills</v>
      </c>
    </row>
    <row r="128" spans="1:10" hidden="1" x14ac:dyDescent="0.45">
      <c r="A128" s="17" t="s">
        <v>61</v>
      </c>
      <c r="C128" s="39">
        <f>SUMIF(A$13:A$22,"*"&amp;A105&amp;"*",C$13:C$22)</f>
        <v>0</v>
      </c>
      <c r="D128" s="39">
        <f>SUMIF(A$13:A$22,"*"&amp;A105&amp;"*",D$13:D$22)</f>
        <v>0</v>
      </c>
      <c r="F128" s="39">
        <f>SUMIF(A$13:A$22,"*"&amp;A105&amp;"*",F$13:F$22)</f>
        <v>0</v>
      </c>
      <c r="G128" s="39">
        <f>SUMIF(A$13:A$22,"*"&amp;A105&amp;"*",G$13:G$22)</f>
        <v>0</v>
      </c>
      <c r="I128" s="39">
        <f>SUMIF(A$13:A$22,"*"&amp;A105&amp;"*",I$13:I$22)</f>
        <v>0</v>
      </c>
      <c r="J128" s="39">
        <f>SUMIF(A$13:A$22,"*"&amp;A105&amp;"*",J$13:J$22)</f>
        <v>0</v>
      </c>
    </row>
    <row r="129" spans="1:10" hidden="1" x14ac:dyDescent="0.45">
      <c r="A129" s="17" t="s">
        <v>62</v>
      </c>
      <c r="C129" s="39">
        <f>SUMIF(A$28:A$37,"*"&amp;A$105&amp;"*",C$28:C$37)</f>
        <v>0</v>
      </c>
      <c r="D129" s="39">
        <f>SUMIF(A$28:A$37,"*"&amp;A$105&amp;"*",D$28:D$37)</f>
        <v>0</v>
      </c>
      <c r="F129" s="39">
        <f>SUMIF(A$28:A$37,"*"&amp;A$105&amp;"*",F$28:F$37)</f>
        <v>0</v>
      </c>
      <c r="G129" s="39">
        <f>SUMIF(A$28:A$37,"*"&amp;A$105&amp;"*",G$28:G$37)</f>
        <v>0</v>
      </c>
      <c r="I129" s="39">
        <f>SUMIF(A$28:A$37,"*"&amp;A$105&amp;"*",I$28:I$37)</f>
        <v>0</v>
      </c>
      <c r="J129" s="39">
        <f>SUMIF(A$28:A$37,"*"&amp;A$105&amp;"*",J$28:J$37)</f>
        <v>0</v>
      </c>
    </row>
    <row r="130" spans="1:10" hidden="1" x14ac:dyDescent="0.45">
      <c r="A130" s="17" t="s">
        <v>63</v>
      </c>
      <c r="C130" s="39">
        <f>SUMIF(A$43:A$52,"*"&amp;A$105&amp;"*",C$43:C$52)</f>
        <v>0</v>
      </c>
      <c r="D130" s="39">
        <f>SUMIF(A$43:A$52,"*"&amp;A$105&amp;"*",D$43:D$52)</f>
        <v>0</v>
      </c>
      <c r="F130" s="39">
        <f>SUMIF(A$43:A$52,"*"&amp;A$105&amp;"*",F$43:F$52)</f>
        <v>0</v>
      </c>
      <c r="G130" s="39">
        <f>SUMIF(A$43:A$52,"*"&amp;A$105&amp;"*",G$43:G$52)</f>
        <v>0</v>
      </c>
      <c r="I130" s="39">
        <f>SUMIF(A$43:A$52,"*"&amp;A$105&amp;"*",I$43:I$52)</f>
        <v>0</v>
      </c>
      <c r="J130" s="39">
        <f>SUMIF(A$43:A$52,"*"&amp;A$105&amp;"*",J$43:J$52)</f>
        <v>0</v>
      </c>
    </row>
    <row r="131" spans="1:10" hidden="1" x14ac:dyDescent="0.45">
      <c r="A131" s="17" t="s">
        <v>64</v>
      </c>
      <c r="C131" s="39">
        <f>SUMIF(A$58:A$67,"*"&amp;A$105&amp;"*",C$58:C$67)</f>
        <v>0</v>
      </c>
      <c r="D131" s="39">
        <f>SUMIF(A$58:A$67,"*"&amp;A$105&amp;"*",D$58:D$67)</f>
        <v>0</v>
      </c>
      <c r="F131" s="39">
        <f>SUMIF(A$58:A$67,"*"&amp;A$105&amp;"*",F$58:F$67)</f>
        <v>0</v>
      </c>
      <c r="G131" s="39">
        <f>SUMIF(A$58:A$67,"*"&amp;A$105&amp;"*",G$58:G$67)</f>
        <v>0</v>
      </c>
      <c r="I131" s="39">
        <f>SUMIF(A$58:A$67,"*"&amp;A$105&amp;"*",I$58:I$67)</f>
        <v>0</v>
      </c>
      <c r="J131" s="39">
        <f>SUMIF(A$58:A$67,"*"&amp;A$105&amp;"*",J$58:J$67)</f>
        <v>0</v>
      </c>
    </row>
    <row r="132" spans="1:10" hidden="1" x14ac:dyDescent="0.45">
      <c r="A132" s="17" t="s">
        <v>65</v>
      </c>
      <c r="C132" s="39">
        <f>SUMIF(A$73:A$82,"*"&amp;A$105&amp;"*",C$73:C$82)</f>
        <v>0</v>
      </c>
      <c r="D132" s="39">
        <f>SUMIF(A$73:A$82,"*"&amp;A$105&amp;"*",D$73:D$82)</f>
        <v>0</v>
      </c>
      <c r="F132" s="39">
        <f>SUMIF(A$73:A$82,"*"&amp;A$105&amp;"*",F$73:F$82)</f>
        <v>0</v>
      </c>
      <c r="G132" s="39">
        <f>SUMIF(A$73:A$82,"*"&amp;A$105&amp;"*",G$73:G$82)</f>
        <v>0</v>
      </c>
      <c r="I132" s="39">
        <f>SUMIF(A$73:A$82,"*"&amp;A$105&amp;"*",I$73:I$82)</f>
        <v>0</v>
      </c>
      <c r="J132" s="39">
        <f>SUMIF(A$73:A$82,"*"&amp;A$105&amp;"*",J$73:J$82)</f>
        <v>0</v>
      </c>
    </row>
    <row r="133" spans="1:10" hidden="1" x14ac:dyDescent="0.45">
      <c r="A133" s="17" t="s">
        <v>66</v>
      </c>
      <c r="C133" s="39">
        <f>SUMIF(A$88:A$97,"*"&amp;A$105&amp;"*",C$88:C$97)</f>
        <v>0</v>
      </c>
      <c r="D133" s="39">
        <f>SUMIF(A$88:A$97,"*"&amp;A$105&amp;"*",D$88:D$97)</f>
        <v>0</v>
      </c>
      <c r="F133" s="39">
        <f>SUMIF(A$88:A$97,"*"&amp;A$105&amp;"*",F$88:F$97)</f>
        <v>0</v>
      </c>
      <c r="G133" s="39">
        <f>SUMIF(A$88:A$97,"*"&amp;A$105&amp;"*",G$88:G$97)</f>
        <v>0</v>
      </c>
      <c r="I133" s="39">
        <f>SUMIF(A$88:A$97,"*"&amp;A$105&amp;"*",I$88:I$97)</f>
        <v>0</v>
      </c>
      <c r="J133" s="39">
        <f>SUMIF(A$88:A$97,"*"&amp;A$105&amp;"*",J$88:J$97)</f>
        <v>0</v>
      </c>
    </row>
    <row r="134" spans="1:10" hidden="1" x14ac:dyDescent="0.45"/>
    <row r="135" spans="1:10" hidden="1" x14ac:dyDescent="0.45">
      <c r="A135" s="155" t="str">
        <f>A106</f>
        <v>Multiply</v>
      </c>
    </row>
    <row r="136" spans="1:10" hidden="1" x14ac:dyDescent="0.45">
      <c r="A136" s="17" t="s">
        <v>61</v>
      </c>
      <c r="C136" s="39">
        <f>SUMIF(A$13:A$22,"*"&amp;A106&amp;"*",C$13:C$22)</f>
        <v>0</v>
      </c>
      <c r="D136" s="39">
        <f>SUMIF(A$13:A$22,"*"&amp;A106&amp;"*",D$13:D$22)</f>
        <v>0</v>
      </c>
      <c r="F136" s="39">
        <f>SUMIF(A$13:A$22,"*"&amp;A106&amp;"*",F$13:F$22)</f>
        <v>0</v>
      </c>
      <c r="G136" s="39">
        <f>SUMIF(A$13:A$22,"*"&amp;A106&amp;"*",G$13:G$22)</f>
        <v>0</v>
      </c>
      <c r="I136" s="39">
        <f>SUMIF(A$13:A$22,"*"&amp;A106&amp;"*",I$13:I$22)</f>
        <v>0</v>
      </c>
      <c r="J136" s="39">
        <f>SUMIF(A$13:A$22,"*"&amp;A106&amp;"*",J$13:J$22)</f>
        <v>0</v>
      </c>
    </row>
    <row r="137" spans="1:10" hidden="1" x14ac:dyDescent="0.45">
      <c r="A137" s="17" t="s">
        <v>62</v>
      </c>
      <c r="C137" s="39">
        <f>SUMIF(A$28:A$37,"*"&amp;A$106&amp;"*",C$28:C$37)</f>
        <v>0</v>
      </c>
      <c r="D137" s="39">
        <f>SUMIF(A$28:A$37,"*"&amp;A$106&amp;"*",D$28:D$37)</f>
        <v>0</v>
      </c>
      <c r="F137" s="39">
        <f>SUMIF(A$28:A$37,"*"&amp;A$106&amp;"*",F$28:F$37)</f>
        <v>0</v>
      </c>
      <c r="G137" s="39">
        <f>SUMIF(A$28:A$37,"*"&amp;A$106&amp;"*",G$28:G$37)</f>
        <v>0</v>
      </c>
      <c r="I137" s="39">
        <f>SUMIF(A$28:A$37,"*"&amp;A$106&amp;"*",I$28:I$37)</f>
        <v>0</v>
      </c>
      <c r="J137" s="39">
        <f>SUMIF(A$28:A$37,"*"&amp;A$106&amp;"*",J$28:J$37)</f>
        <v>0</v>
      </c>
    </row>
    <row r="138" spans="1:10" hidden="1" x14ac:dyDescent="0.45">
      <c r="A138" s="17" t="s">
        <v>63</v>
      </c>
      <c r="C138" s="39">
        <f>SUMIF(A$43:A$52,"*"&amp;A$106&amp;"*",C$43:C$52)</f>
        <v>0</v>
      </c>
      <c r="D138" s="39">
        <f>SUMIF(A$43:A$52,"*"&amp;A$106&amp;"*",D$43:D$52)</f>
        <v>0</v>
      </c>
      <c r="F138" s="39">
        <f>SUMIF(A$43:A$52,"*"&amp;A$106&amp;"*",F$43:F$52)</f>
        <v>0</v>
      </c>
      <c r="G138" s="39">
        <f>SUMIF(A$43:A$52,"*"&amp;A$106&amp;"*",G$43:G$52)</f>
        <v>0</v>
      </c>
      <c r="I138" s="39">
        <f>SUMIF(A$43:A$52,"*"&amp;A$106&amp;"*",I$43:I$52)</f>
        <v>0</v>
      </c>
      <c r="J138" s="39">
        <f>SUMIF(A$43:A$52,"*"&amp;A$106&amp;"*",J$43:J$52)</f>
        <v>0</v>
      </c>
    </row>
    <row r="139" spans="1:10" hidden="1" x14ac:dyDescent="0.45">
      <c r="A139" s="17" t="s">
        <v>64</v>
      </c>
      <c r="C139" s="39">
        <f>SUMIF(A$58:A$67,"*"&amp;A$106&amp;"*",C$58:C$67)</f>
        <v>0</v>
      </c>
      <c r="D139" s="39">
        <f>SUMIF(A$58:A$67,"*"&amp;A$106&amp;"*",D$58:D$67)</f>
        <v>0</v>
      </c>
      <c r="F139" s="39">
        <f>SUMIF(A$58:A$67,"*"&amp;A$106&amp;"*",F$58:F$67)</f>
        <v>0</v>
      </c>
      <c r="G139" s="39">
        <f>SUMIF(A$58:A$67,"*"&amp;A$106&amp;"*",G$58:G$67)</f>
        <v>0</v>
      </c>
      <c r="I139" s="39">
        <f>SUMIF(A$58:A$67,"*"&amp;A$106&amp;"*",I$58:I$67)</f>
        <v>0</v>
      </c>
      <c r="J139" s="39">
        <f>SUMIF(A$58:A$67,"*"&amp;A$106&amp;"*",J$58:J$67)</f>
        <v>0</v>
      </c>
    </row>
    <row r="140" spans="1:10" hidden="1" x14ac:dyDescent="0.45">
      <c r="A140" s="17" t="s">
        <v>65</v>
      </c>
      <c r="C140" s="39">
        <f>SUMIF(A$73:A$82,"*"&amp;A$106&amp;"*",C$73:C$82)</f>
        <v>0</v>
      </c>
      <c r="D140" s="39">
        <f>SUMIF(A$73:A$82,"*"&amp;A$106&amp;"*",D$73:D$82)</f>
        <v>0</v>
      </c>
      <c r="F140" s="39">
        <f>SUMIF(A$73:A$82,"*"&amp;A$106&amp;"*",F$73:F$82)</f>
        <v>0</v>
      </c>
      <c r="G140" s="39">
        <f>SUMIF(A$73:A$82,"*"&amp;A$106&amp;"*",G$73:G$82)</f>
        <v>0</v>
      </c>
      <c r="I140" s="39">
        <f>SUMIF(A$73:A$82,"*"&amp;A$106&amp;"*",I$73:I$82)</f>
        <v>0</v>
      </c>
      <c r="J140" s="39">
        <f>SUMIF(A$73:A$82,"*"&amp;A$106&amp;"*",J$73:J$82)</f>
        <v>0</v>
      </c>
    </row>
    <row r="141" spans="1:10" hidden="1" x14ac:dyDescent="0.45">
      <c r="A141" s="17" t="s">
        <v>66</v>
      </c>
      <c r="C141" s="39">
        <f>SUMIF(A$88:A$97,"*"&amp;A$106&amp;"*",C$88:C$97)</f>
        <v>0</v>
      </c>
      <c r="D141" s="39">
        <f>SUMIF(A$88:A$97,"*"&amp;A$106&amp;"*",D$88:D$97)</f>
        <v>0</v>
      </c>
      <c r="F141" s="39">
        <f>SUMIF(A$88:A$97,"*"&amp;A$106&amp;"*",F$88:F$97)</f>
        <v>0</v>
      </c>
      <c r="G141" s="39">
        <f>SUMIF(A$88:A$97,"*"&amp;A$106&amp;"*",G$88:G$97)</f>
        <v>0</v>
      </c>
      <c r="I141" s="39">
        <f>SUMIF(A$88:A$97,"*"&amp;A$106&amp;"*",I$88:I$97)</f>
        <v>0</v>
      </c>
      <c r="J141" s="39">
        <f>SUMIF(A$88:A$97,"*"&amp;A$106&amp;"*",J$88:J$97)</f>
        <v>0</v>
      </c>
    </row>
  </sheetData>
  <sheetProtection algorithmName="SHA-512" hashValue="KdIE7uSGkf07G//V7xOX6uqfbJI5clOGg/rim4ONtijO4dyIbGJ+22Vrc/x8gi5tFml5MhbqM3TIWZnCDNMcNA==" saltValue="qH4okrhCkX142/CUjc9iZQ==" spinCount="100000" sheet="1" formatCells="0" formatColumns="0" formatRows="0" insertRows="0"/>
  <mergeCells count="12">
    <mergeCell ref="A2:N2"/>
    <mergeCell ref="C6:E6"/>
    <mergeCell ref="A9:N9"/>
    <mergeCell ref="A3:N3"/>
    <mergeCell ref="A106:B106"/>
    <mergeCell ref="C5:E5"/>
    <mergeCell ref="C7:E7"/>
    <mergeCell ref="A103:B103"/>
    <mergeCell ref="A104:B104"/>
    <mergeCell ref="A105:B105"/>
    <mergeCell ref="A5:B5"/>
    <mergeCell ref="A7:B7"/>
  </mergeCells>
  <phoneticPr fontId="16" type="noConversion"/>
  <pageMargins left="0.23622047244094491" right="0.23622047244094491" top="0.74803149606299213" bottom="0.74803149606299213" header="0.31496062992125984" footer="0.31496062992125984"/>
  <pageSetup paperSize="8" scale="57" fitToHeight="0" orientation="landscape" r:id="rId1"/>
  <headerFooter>
    <oddHeader>&amp;R&amp;G</oddHeader>
    <oddFooter>&amp;C&amp;G</oddFooter>
  </headerFooter>
  <rowBreaks count="1" manualBreakCount="1">
    <brk id="70" max="13" man="1"/>
  </rowBreaks>
  <legacyDrawingHF r:id="rId2"/>
  <extLst>
    <ext xmlns:x14="http://schemas.microsoft.com/office/spreadsheetml/2009/9/main" uri="{CCE6A557-97BC-4b89-ADB6-D9C93CAAB3DF}">
      <x14:dataValidations xmlns:xm="http://schemas.microsoft.com/office/excel/2006/main" count="1">
        <x14:dataValidation type="list" allowBlank="1" showInputMessage="1" showErrorMessage="1" xr:uid="{9C94A1DB-0AA5-4A9C-989E-0A9EA4E200A7}">
          <x14:formula1>
            <xm:f>'SPF Interventions'!$A$12:$A$42</xm:f>
          </x14:formula1>
          <xm:sqref>B13:B22 B73:B82 B43:B52 B28:B37 B58:B67 B88:B97</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CFA73A-FC8E-404B-BCE7-979D9D729C5B}">
  <sheetPr codeName="Sheet10">
    <tabColor rgb="FFFFA669"/>
    <pageSetUpPr fitToPage="1"/>
  </sheetPr>
  <dimension ref="A1:G24"/>
  <sheetViews>
    <sheetView showGridLines="0" zoomScaleNormal="100" workbookViewId="0">
      <selection activeCell="A12" sqref="A12"/>
    </sheetView>
  </sheetViews>
  <sheetFormatPr defaultColWidth="8.6640625" defaultRowHeight="16.8" x14ac:dyDescent="0.4"/>
  <cols>
    <col min="1" max="7" width="49.5546875" style="27" customWidth="1"/>
    <col min="8" max="16384" width="8.6640625" style="27"/>
  </cols>
  <sheetData>
    <row r="1" spans="1:7" ht="9.6" customHeight="1" x14ac:dyDescent="0.4"/>
    <row r="2" spans="1:7" ht="38.700000000000003" customHeight="1" x14ac:dyDescent="0.4">
      <c r="A2" s="422" t="s">
        <v>0</v>
      </c>
      <c r="B2" s="422"/>
      <c r="C2" s="422"/>
      <c r="D2" s="422"/>
      <c r="E2" s="422"/>
      <c r="F2" s="422"/>
      <c r="G2" s="422"/>
    </row>
    <row r="3" spans="1:7" ht="37.200000000000003" customHeight="1" x14ac:dyDescent="0.4">
      <c r="A3" s="464" t="s">
        <v>373</v>
      </c>
      <c r="B3" s="465"/>
      <c r="C3" s="465"/>
      <c r="D3" s="465"/>
      <c r="E3" s="465"/>
      <c r="F3" s="465"/>
      <c r="G3" s="465"/>
    </row>
    <row r="4" spans="1:7" s="24" customFormat="1" ht="15.6" customHeight="1" thickBot="1" x14ac:dyDescent="0.4">
      <c r="A4" s="264"/>
      <c r="B4" s="264"/>
      <c r="C4" s="264"/>
      <c r="D4" s="264"/>
      <c r="E4" s="264"/>
      <c r="F4" s="264"/>
      <c r="G4" s="264"/>
    </row>
    <row r="5" spans="1:7" ht="19.5" customHeight="1" thickBot="1" x14ac:dyDescent="0.45">
      <c r="A5" s="35" t="s">
        <v>2</v>
      </c>
      <c r="B5" s="473" t="str">
        <f>IF('Project Summary'!$C$5="","",'Project Summary'!$C$5)</f>
        <v/>
      </c>
      <c r="C5" s="474"/>
      <c r="D5" s="26"/>
      <c r="E5" s="26"/>
      <c r="F5" s="26"/>
      <c r="G5" s="26"/>
    </row>
    <row r="6" spans="1:7" ht="19.5" customHeight="1" thickBot="1" x14ac:dyDescent="0.45">
      <c r="A6" s="35" t="s">
        <v>3</v>
      </c>
      <c r="B6" s="473" t="str">
        <f>IF('Project Summary'!$C$6="","",'Project Summary'!$C$6)</f>
        <v/>
      </c>
      <c r="C6" s="474"/>
      <c r="D6" s="26"/>
      <c r="E6" s="26"/>
      <c r="F6" s="26"/>
      <c r="G6" s="26"/>
    </row>
    <row r="7" spans="1:7" ht="19.5" customHeight="1" thickBot="1" x14ac:dyDescent="0.45">
      <c r="A7" s="35" t="s">
        <v>20</v>
      </c>
      <c r="B7" s="473" t="str">
        <f>IF('Project Summary'!$C$7="","",'Project Summary'!$C$7)</f>
        <v/>
      </c>
      <c r="C7" s="474"/>
      <c r="D7" s="26"/>
      <c r="E7" s="26"/>
      <c r="F7" s="26"/>
      <c r="G7" s="26"/>
    </row>
    <row r="9" spans="1:7" s="25" customFormat="1" ht="26.7" customHeight="1" x14ac:dyDescent="0.35">
      <c r="A9" s="475" t="s">
        <v>374</v>
      </c>
      <c r="B9" s="476"/>
      <c r="C9" s="476"/>
      <c r="D9" s="476"/>
      <c r="E9" s="476"/>
      <c r="F9" s="476"/>
      <c r="G9" s="477"/>
    </row>
    <row r="11" spans="1:7" s="17" customFormat="1" ht="83.1" customHeight="1" x14ac:dyDescent="0.45">
      <c r="A11" s="157" t="s">
        <v>375</v>
      </c>
      <c r="B11" s="157" t="s">
        <v>376</v>
      </c>
      <c r="C11" s="157" t="s">
        <v>377</v>
      </c>
      <c r="D11" s="157" t="s">
        <v>378</v>
      </c>
      <c r="E11" s="157" t="s">
        <v>379</v>
      </c>
      <c r="F11" s="157" t="s">
        <v>380</v>
      </c>
      <c r="G11" s="157" t="s">
        <v>381</v>
      </c>
    </row>
    <row r="12" spans="1:7" ht="40.200000000000003" customHeight="1" x14ac:dyDescent="0.4">
      <c r="A12" s="36"/>
      <c r="B12" s="36"/>
      <c r="C12" s="36"/>
      <c r="D12" s="36"/>
      <c r="E12" s="36"/>
      <c r="F12" s="36"/>
      <c r="G12" s="36"/>
    </row>
    <row r="13" spans="1:7" ht="40.200000000000003" customHeight="1" x14ac:dyDescent="0.4">
      <c r="A13" s="36"/>
      <c r="B13" s="36"/>
      <c r="C13" s="36"/>
      <c r="D13" s="36"/>
      <c r="E13" s="36"/>
      <c r="F13" s="36"/>
      <c r="G13" s="36"/>
    </row>
    <row r="14" spans="1:7" ht="40.200000000000003" customHeight="1" x14ac:dyDescent="0.4">
      <c r="A14" s="36"/>
      <c r="B14" s="36"/>
      <c r="C14" s="36"/>
      <c r="D14" s="36"/>
      <c r="E14" s="36"/>
      <c r="F14" s="36"/>
      <c r="G14" s="36"/>
    </row>
    <row r="15" spans="1:7" ht="40.200000000000003" customHeight="1" x14ac:dyDescent="0.4">
      <c r="A15" s="36"/>
      <c r="B15" s="36"/>
      <c r="C15" s="36"/>
      <c r="D15" s="36"/>
      <c r="E15" s="36"/>
      <c r="F15" s="36"/>
      <c r="G15" s="36"/>
    </row>
    <row r="16" spans="1:7" ht="40.200000000000003" customHeight="1" x14ac:dyDescent="0.4">
      <c r="A16" s="36"/>
      <c r="B16" s="36"/>
      <c r="C16" s="36"/>
      <c r="D16" s="36"/>
      <c r="E16" s="36"/>
      <c r="F16" s="36"/>
      <c r="G16" s="36"/>
    </row>
    <row r="17" spans="1:7" ht="40.200000000000003" customHeight="1" x14ac:dyDescent="0.4">
      <c r="A17" s="36"/>
      <c r="B17" s="36"/>
      <c r="C17" s="36"/>
      <c r="D17" s="36"/>
      <c r="E17" s="36"/>
      <c r="F17" s="36"/>
      <c r="G17" s="36"/>
    </row>
    <row r="18" spans="1:7" ht="40.200000000000003" customHeight="1" x14ac:dyDescent="0.4">
      <c r="A18" s="36"/>
      <c r="B18" s="36"/>
      <c r="C18" s="36"/>
      <c r="D18" s="36"/>
      <c r="E18" s="36"/>
      <c r="F18" s="36"/>
      <c r="G18" s="36"/>
    </row>
    <row r="19" spans="1:7" ht="40.200000000000003" customHeight="1" x14ac:dyDescent="0.4">
      <c r="A19" s="36"/>
      <c r="B19" s="36"/>
      <c r="C19" s="36"/>
      <c r="D19" s="36"/>
      <c r="E19" s="36"/>
      <c r="F19" s="36"/>
      <c r="G19" s="36"/>
    </row>
    <row r="20" spans="1:7" ht="40.200000000000003" customHeight="1" x14ac:dyDescent="0.4">
      <c r="A20" s="36"/>
      <c r="B20" s="36"/>
      <c r="C20" s="36"/>
      <c r="D20" s="36"/>
      <c r="E20" s="36"/>
      <c r="F20" s="36"/>
      <c r="G20" s="36"/>
    </row>
    <row r="21" spans="1:7" ht="40.200000000000003" customHeight="1" x14ac:dyDescent="0.4">
      <c r="A21" s="36"/>
      <c r="B21" s="36"/>
      <c r="C21" s="36"/>
      <c r="D21" s="36"/>
      <c r="E21" s="36"/>
      <c r="F21" s="36"/>
      <c r="G21" s="36"/>
    </row>
    <row r="22" spans="1:7" ht="40.200000000000003" customHeight="1" x14ac:dyDescent="0.4">
      <c r="A22" s="36"/>
      <c r="B22" s="36"/>
      <c r="C22" s="36"/>
      <c r="D22" s="36"/>
      <c r="E22" s="36"/>
      <c r="F22" s="36"/>
      <c r="G22" s="36"/>
    </row>
    <row r="23" spans="1:7" ht="40.200000000000003" customHeight="1" x14ac:dyDescent="0.4">
      <c r="A23" s="36"/>
      <c r="B23" s="36"/>
      <c r="C23" s="36"/>
      <c r="D23" s="36"/>
      <c r="E23" s="36"/>
      <c r="F23" s="36"/>
      <c r="G23" s="36"/>
    </row>
    <row r="24" spans="1:7" ht="40.200000000000003" customHeight="1" x14ac:dyDescent="0.4">
      <c r="A24" s="36"/>
      <c r="B24" s="36"/>
      <c r="C24" s="36"/>
      <c r="D24" s="36"/>
      <c r="E24" s="36"/>
      <c r="F24" s="36"/>
      <c r="G24" s="36"/>
    </row>
  </sheetData>
  <sheetProtection algorithmName="SHA-512" hashValue="Nd5jUeYMmcn/d8yTZaYHqukWyuQ2d3vbe4xoGfVHTRQih5wSUg2XihZ9rZtAM35iIJcK7D2Yh+0uLrKxCm638g==" saltValue="50UrQBRNc9dzHSI3lThwpA==" spinCount="100000" sheet="1" formatCells="0" formatColumns="0" formatRows="0" insertColumns="0" insertRows="0"/>
  <mergeCells count="6">
    <mergeCell ref="B5:C5"/>
    <mergeCell ref="B7:C7"/>
    <mergeCell ref="A9:G9"/>
    <mergeCell ref="A3:G3"/>
    <mergeCell ref="A2:G2"/>
    <mergeCell ref="B6:C6"/>
  </mergeCells>
  <pageMargins left="0.25" right="0.25" top="0.75" bottom="0.75" header="0.3" footer="0.3"/>
  <pageSetup paperSize="8" scale="58" fitToHeight="0" orientation="landscape" r:id="rId1"/>
  <headerFooter>
    <oddHeader>&amp;R&amp;G</oddHeader>
    <oddFooter>&amp;C&amp;G</oddFooter>
  </headerFooter>
  <legacyDrawingHF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D274B3-13A7-4694-A24D-6F48DC5CDDA4}">
  <sheetPr codeName="Sheet11">
    <tabColor theme="4" tint="0.59999389629810485"/>
    <pageSetUpPr fitToPage="1"/>
  </sheetPr>
  <dimension ref="A1:AO45"/>
  <sheetViews>
    <sheetView showGridLines="0" zoomScaleNormal="100" workbookViewId="0">
      <selection activeCell="B13" sqref="B13"/>
    </sheetView>
  </sheetViews>
  <sheetFormatPr defaultColWidth="9.33203125" defaultRowHeight="15" x14ac:dyDescent="0.35"/>
  <cols>
    <col min="1" max="1" width="13.44140625" style="24" customWidth="1"/>
    <col min="2" max="2" width="20.44140625" style="24" customWidth="1"/>
    <col min="3" max="3" width="16.33203125" style="24" customWidth="1"/>
    <col min="4" max="4" width="26" style="24" customWidth="1"/>
    <col min="5" max="7" width="43.33203125" style="24" customWidth="1"/>
    <col min="8" max="10" width="15.5546875" style="24" customWidth="1"/>
    <col min="11" max="11" width="45.33203125" style="24" customWidth="1"/>
    <col min="12" max="12" width="28.6640625" style="24" customWidth="1"/>
    <col min="13" max="14" width="17.6640625" style="24" customWidth="1"/>
    <col min="15" max="15" width="21" style="24" customWidth="1"/>
    <col min="16" max="16384" width="9.33203125" style="24"/>
  </cols>
  <sheetData>
    <row r="1" spans="1:41" ht="9.6" customHeight="1" x14ac:dyDescent="0.35">
      <c r="A1" s="310"/>
      <c r="B1" s="310"/>
      <c r="C1" s="310"/>
      <c r="D1" s="310"/>
      <c r="E1" s="310"/>
      <c r="F1" s="310"/>
      <c r="G1" s="310"/>
      <c r="H1" s="310"/>
      <c r="I1" s="310"/>
      <c r="J1" s="310"/>
      <c r="K1" s="310"/>
      <c r="L1" s="310"/>
      <c r="M1" s="310"/>
      <c r="N1" s="310"/>
      <c r="O1" s="310"/>
    </row>
    <row r="2" spans="1:41" s="27" customFormat="1" ht="38.700000000000003" customHeight="1" x14ac:dyDescent="0.4">
      <c r="A2" s="422" t="s">
        <v>0</v>
      </c>
      <c r="B2" s="422"/>
      <c r="C2" s="422"/>
      <c r="D2" s="422"/>
      <c r="E2" s="422"/>
      <c r="F2" s="422"/>
      <c r="G2" s="422"/>
      <c r="H2" s="422"/>
      <c r="I2" s="422"/>
      <c r="J2" s="422"/>
      <c r="K2" s="422"/>
      <c r="L2" s="422"/>
      <c r="M2" s="422"/>
      <c r="N2" s="422"/>
      <c r="O2" s="422"/>
      <c r="P2" s="337"/>
      <c r="Q2" s="337"/>
      <c r="R2" s="337"/>
      <c r="S2" s="337"/>
      <c r="T2" s="337"/>
      <c r="U2" s="337"/>
      <c r="V2" s="337"/>
      <c r="W2" s="337"/>
      <c r="X2" s="337"/>
      <c r="Y2" s="337"/>
      <c r="Z2" s="337"/>
      <c r="AA2" s="337"/>
      <c r="AB2" s="337"/>
      <c r="AC2" s="337"/>
      <c r="AD2" s="337"/>
      <c r="AE2" s="337"/>
      <c r="AF2" s="337"/>
      <c r="AG2" s="337"/>
      <c r="AH2" s="337"/>
      <c r="AI2" s="337"/>
      <c r="AJ2" s="337"/>
      <c r="AK2" s="337"/>
      <c r="AL2" s="337"/>
      <c r="AM2" s="337"/>
      <c r="AN2" s="337"/>
      <c r="AO2" s="337"/>
    </row>
    <row r="3" spans="1:41" s="100" customFormat="1" ht="37.200000000000003" customHeight="1" x14ac:dyDescent="0.7">
      <c r="A3" s="464" t="s">
        <v>382</v>
      </c>
      <c r="B3" s="465"/>
      <c r="C3" s="465"/>
      <c r="D3" s="465"/>
      <c r="E3" s="465"/>
      <c r="F3" s="465"/>
      <c r="G3" s="465"/>
      <c r="H3" s="465"/>
      <c r="I3" s="465"/>
      <c r="J3" s="465"/>
      <c r="K3" s="465"/>
      <c r="L3" s="465"/>
      <c r="M3" s="465"/>
      <c r="N3" s="465"/>
      <c r="O3" s="465"/>
    </row>
    <row r="4" spans="1:41" s="27" customFormat="1" ht="15.6" customHeight="1" thickBot="1" x14ac:dyDescent="0.45">
      <c r="A4" s="26"/>
      <c r="B4" s="26"/>
      <c r="C4" s="26"/>
      <c r="D4" s="26"/>
      <c r="E4" s="26"/>
      <c r="F4" s="26"/>
      <c r="G4" s="26"/>
      <c r="H4" s="26"/>
      <c r="I4" s="26"/>
      <c r="J4" s="26"/>
      <c r="K4" s="26"/>
      <c r="L4" s="26"/>
      <c r="M4" s="26"/>
      <c r="N4" s="26"/>
      <c r="O4" s="26"/>
    </row>
    <row r="5" spans="1:41" s="27" customFormat="1" ht="19.5" customHeight="1" thickBot="1" x14ac:dyDescent="0.45">
      <c r="A5" s="510" t="s">
        <v>2</v>
      </c>
      <c r="B5" s="511"/>
      <c r="C5" s="473" t="str">
        <f>IF('Project Summary'!$C$5="","",'Project Summary'!$C$5)</f>
        <v/>
      </c>
      <c r="D5" s="473"/>
      <c r="E5" s="474"/>
      <c r="F5" s="26"/>
      <c r="G5" s="26"/>
      <c r="H5" s="26"/>
      <c r="I5" s="26"/>
      <c r="J5" s="26"/>
      <c r="K5" s="26"/>
      <c r="L5" s="26"/>
      <c r="M5" s="26"/>
      <c r="N5" s="26"/>
      <c r="O5" s="26"/>
    </row>
    <row r="6" spans="1:41" s="27" customFormat="1" ht="19.5" customHeight="1" thickBot="1" x14ac:dyDescent="0.45">
      <c r="A6" s="327" t="s">
        <v>3</v>
      </c>
      <c r="B6" s="328"/>
      <c r="C6" s="473" t="str">
        <f>IF('Project Summary'!$C$6="","",'Project Summary'!$C$6)</f>
        <v/>
      </c>
      <c r="D6" s="473"/>
      <c r="E6" s="474"/>
      <c r="F6" s="26"/>
      <c r="G6" s="26"/>
      <c r="H6" s="26"/>
      <c r="I6" s="26"/>
      <c r="J6" s="26"/>
      <c r="K6" s="26"/>
      <c r="L6" s="26"/>
      <c r="M6" s="26"/>
      <c r="N6" s="26"/>
      <c r="O6" s="26"/>
    </row>
    <row r="7" spans="1:41" s="27" customFormat="1" ht="19.5" customHeight="1" thickBot="1" x14ac:dyDescent="0.45">
      <c r="A7" s="510" t="s">
        <v>20</v>
      </c>
      <c r="B7" s="511"/>
      <c r="C7" s="473" t="str">
        <f>IF('Project Summary'!$C$7="","",'Project Summary'!$C$7)</f>
        <v/>
      </c>
      <c r="D7" s="473"/>
      <c r="E7" s="474"/>
      <c r="F7" s="26"/>
      <c r="G7" s="26"/>
      <c r="H7" s="26"/>
      <c r="I7" s="26"/>
      <c r="J7" s="26"/>
      <c r="K7" s="26"/>
      <c r="L7" s="26"/>
      <c r="M7" s="26"/>
      <c r="N7" s="26"/>
      <c r="O7" s="26"/>
    </row>
    <row r="8" spans="1:41" x14ac:dyDescent="0.35">
      <c r="A8" s="310"/>
      <c r="B8" s="310"/>
      <c r="C8" s="310"/>
      <c r="D8" s="310"/>
      <c r="E8" s="310"/>
      <c r="F8" s="310"/>
      <c r="G8" s="310"/>
      <c r="H8" s="310"/>
      <c r="I8" s="310"/>
      <c r="J8" s="310"/>
      <c r="K8" s="310"/>
      <c r="L8" s="310"/>
      <c r="M8" s="310"/>
      <c r="N8" s="310"/>
      <c r="O8" s="310"/>
    </row>
    <row r="9" spans="1:41" s="25" customFormat="1" ht="56.7" customHeight="1" x14ac:dyDescent="0.35">
      <c r="A9" s="500" t="s">
        <v>383</v>
      </c>
      <c r="B9" s="502"/>
      <c r="C9" s="502"/>
      <c r="D9" s="502"/>
      <c r="E9" s="502"/>
      <c r="F9" s="502"/>
      <c r="G9" s="502"/>
      <c r="H9" s="502"/>
      <c r="I9" s="502"/>
      <c r="J9" s="502"/>
      <c r="K9" s="502"/>
      <c r="L9" s="502"/>
      <c r="M9" s="502"/>
      <c r="N9" s="502"/>
      <c r="O9" s="503"/>
    </row>
    <row r="10" spans="1:41" ht="9" customHeight="1" x14ac:dyDescent="0.35">
      <c r="A10" s="310"/>
      <c r="B10" s="310"/>
      <c r="C10" s="310"/>
      <c r="D10" s="310"/>
      <c r="E10" s="310"/>
      <c r="F10" s="310"/>
      <c r="G10" s="310"/>
      <c r="H10" s="310"/>
      <c r="I10" s="310"/>
      <c r="J10" s="310"/>
      <c r="K10" s="310"/>
      <c r="L10" s="310"/>
      <c r="M10" s="310"/>
      <c r="N10" s="310"/>
      <c r="O10" s="310"/>
    </row>
    <row r="11" spans="1:41" ht="58.2" thickBot="1" x14ac:dyDescent="0.4">
      <c r="A11" s="311" t="s">
        <v>384</v>
      </c>
      <c r="B11" s="311" t="s">
        <v>385</v>
      </c>
      <c r="C11" s="311" t="s">
        <v>386</v>
      </c>
      <c r="D11" s="311" t="s">
        <v>387</v>
      </c>
      <c r="E11" s="311" t="s">
        <v>388</v>
      </c>
      <c r="F11" s="311" t="s">
        <v>389</v>
      </c>
      <c r="G11" s="311" t="s">
        <v>390</v>
      </c>
      <c r="H11" s="358" t="s">
        <v>391</v>
      </c>
      <c r="I11" s="358" t="s">
        <v>392</v>
      </c>
      <c r="J11" s="357" t="s">
        <v>393</v>
      </c>
      <c r="K11" s="312" t="s">
        <v>394</v>
      </c>
      <c r="L11" s="312" t="s">
        <v>395</v>
      </c>
      <c r="M11" s="358" t="s">
        <v>396</v>
      </c>
      <c r="N11" s="358" t="s">
        <v>397</v>
      </c>
      <c r="O11" s="359" t="s">
        <v>398</v>
      </c>
    </row>
    <row r="12" spans="1:41" ht="57.6" x14ac:dyDescent="0.35">
      <c r="A12" s="386" t="s">
        <v>399</v>
      </c>
      <c r="B12" s="387" t="s">
        <v>400</v>
      </c>
      <c r="C12" s="387" t="s">
        <v>401</v>
      </c>
      <c r="D12" s="387" t="s">
        <v>402</v>
      </c>
      <c r="E12" s="387" t="s">
        <v>403</v>
      </c>
      <c r="F12" s="387" t="s">
        <v>404</v>
      </c>
      <c r="G12" s="387" t="s">
        <v>405</v>
      </c>
      <c r="H12" s="388" t="s">
        <v>406</v>
      </c>
      <c r="I12" s="388" t="s">
        <v>406</v>
      </c>
      <c r="J12" s="388" t="s">
        <v>407</v>
      </c>
      <c r="K12" s="387" t="s">
        <v>408</v>
      </c>
      <c r="L12" s="387" t="s">
        <v>409</v>
      </c>
      <c r="M12" s="388" t="s">
        <v>406</v>
      </c>
      <c r="N12" s="388" t="s">
        <v>406</v>
      </c>
      <c r="O12" s="389" t="s">
        <v>407</v>
      </c>
    </row>
    <row r="13" spans="1:41" ht="40.200000000000003" customHeight="1" x14ac:dyDescent="0.35">
      <c r="A13" s="313">
        <v>1</v>
      </c>
      <c r="B13" s="28"/>
      <c r="C13" s="28"/>
      <c r="D13" s="28"/>
      <c r="E13" s="28"/>
      <c r="F13" s="28"/>
      <c r="G13" s="28"/>
      <c r="H13" s="29"/>
      <c r="I13" s="29"/>
      <c r="J13" s="316" t="str">
        <f>IF(Risk_Register2[[#This Row],[Likelihood ]]="","",Risk_Register2[[#This Row],[Impact]]*Risk_Register2[[#This Row],[Likelihood ]])</f>
        <v/>
      </c>
      <c r="K13" s="28"/>
      <c r="L13" s="28"/>
      <c r="M13" s="29"/>
      <c r="N13" s="29"/>
      <c r="O13" s="315" t="str">
        <f>IF(Risk_Register2[[#This Row],[Post Mitigation Likelihood]]="","",Risk_Register2[[#This Row],[Post Mitigation Likelihood]]*Risk_Register2[[#This Row],[Post Mitigation Impact]])</f>
        <v/>
      </c>
    </row>
    <row r="14" spans="1:41" ht="40.200000000000003" customHeight="1" x14ac:dyDescent="0.35">
      <c r="A14" s="313">
        <f t="shared" ref="A14:A37" si="0">A13+1</f>
        <v>2</v>
      </c>
      <c r="B14" s="28"/>
      <c r="C14" s="28"/>
      <c r="D14" s="28"/>
      <c r="E14" s="28"/>
      <c r="F14" s="28"/>
      <c r="G14" s="28"/>
      <c r="H14" s="29"/>
      <c r="I14" s="29"/>
      <c r="J14" s="316" t="str">
        <f>IF(Risk_Register2[[#This Row],[Likelihood ]]="","",Risk_Register2[[#This Row],[Impact]]*Risk_Register2[[#This Row],[Likelihood ]])</f>
        <v/>
      </c>
      <c r="K14" s="28"/>
      <c r="L14" s="28"/>
      <c r="M14" s="29"/>
      <c r="N14" s="29"/>
      <c r="O14" s="315" t="str">
        <f>IF(Risk_Register2[[#This Row],[Post Mitigation Likelihood]]="","",Risk_Register2[[#This Row],[Post Mitigation Likelihood]]*Risk_Register2[[#This Row],[Post Mitigation Impact]])</f>
        <v/>
      </c>
    </row>
    <row r="15" spans="1:41" ht="40.200000000000003" customHeight="1" x14ac:dyDescent="0.35">
      <c r="A15" s="313">
        <f t="shared" si="0"/>
        <v>3</v>
      </c>
      <c r="B15" s="28"/>
      <c r="C15" s="28"/>
      <c r="D15" s="28"/>
      <c r="E15" s="28"/>
      <c r="F15" s="28"/>
      <c r="G15" s="28"/>
      <c r="H15" s="29"/>
      <c r="I15" s="29"/>
      <c r="J15" s="316" t="str">
        <f>IF(Risk_Register2[[#This Row],[Likelihood ]]="","",Risk_Register2[[#This Row],[Impact]]*Risk_Register2[[#This Row],[Likelihood ]])</f>
        <v/>
      </c>
      <c r="K15" s="28"/>
      <c r="L15" s="28"/>
      <c r="M15" s="29"/>
      <c r="N15" s="29"/>
      <c r="O15" s="315" t="str">
        <f>IF(Risk_Register2[[#This Row],[Post Mitigation Likelihood]]="","",Risk_Register2[[#This Row],[Post Mitigation Likelihood]]*Risk_Register2[[#This Row],[Post Mitigation Impact]])</f>
        <v/>
      </c>
    </row>
    <row r="16" spans="1:41" s="30" customFormat="1" ht="40.200000000000003" customHeight="1" x14ac:dyDescent="0.3">
      <c r="A16" s="313">
        <f t="shared" si="0"/>
        <v>4</v>
      </c>
      <c r="B16" s="28"/>
      <c r="C16" s="28"/>
      <c r="D16" s="28"/>
      <c r="E16" s="28"/>
      <c r="F16" s="28"/>
      <c r="G16" s="28"/>
      <c r="H16" s="29"/>
      <c r="I16" s="29"/>
      <c r="J16" s="316" t="str">
        <f>IF(Risk_Register2[[#This Row],[Likelihood ]]="","",Risk_Register2[[#This Row],[Impact]]*Risk_Register2[[#This Row],[Likelihood ]])</f>
        <v/>
      </c>
      <c r="K16" s="28"/>
      <c r="L16" s="28"/>
      <c r="M16" s="29"/>
      <c r="N16" s="29"/>
      <c r="O16" s="315" t="str">
        <f>IF(Risk_Register2[[#This Row],[Post Mitigation Likelihood]]="","",Risk_Register2[[#This Row],[Post Mitigation Likelihood]]*Risk_Register2[[#This Row],[Post Mitigation Impact]])</f>
        <v/>
      </c>
    </row>
    <row r="17" spans="1:15" s="31" customFormat="1" ht="40.200000000000003" customHeight="1" x14ac:dyDescent="0.3">
      <c r="A17" s="313">
        <f t="shared" si="0"/>
        <v>5</v>
      </c>
      <c r="B17" s="28"/>
      <c r="C17" s="28"/>
      <c r="D17" s="28"/>
      <c r="E17" s="28"/>
      <c r="F17" s="28"/>
      <c r="G17" s="28"/>
      <c r="H17" s="29"/>
      <c r="I17" s="29"/>
      <c r="J17" s="316" t="str">
        <f>IF(Risk_Register2[[#This Row],[Likelihood ]]="","",Risk_Register2[[#This Row],[Impact]]*Risk_Register2[[#This Row],[Likelihood ]])</f>
        <v/>
      </c>
      <c r="K17" s="28"/>
      <c r="L17" s="28"/>
      <c r="M17" s="29"/>
      <c r="N17" s="29"/>
      <c r="O17" s="315" t="str">
        <f>IF(Risk_Register2[[#This Row],[Post Mitigation Likelihood]]="","",Risk_Register2[[#This Row],[Post Mitigation Likelihood]]*Risk_Register2[[#This Row],[Post Mitigation Impact]])</f>
        <v/>
      </c>
    </row>
    <row r="18" spans="1:15" ht="40.200000000000003" customHeight="1" x14ac:dyDescent="0.35">
      <c r="A18" s="313">
        <f t="shared" si="0"/>
        <v>6</v>
      </c>
      <c r="B18" s="28"/>
      <c r="C18" s="28"/>
      <c r="D18" s="28"/>
      <c r="E18" s="28"/>
      <c r="F18" s="28"/>
      <c r="G18" s="28"/>
      <c r="H18" s="29"/>
      <c r="I18" s="29"/>
      <c r="J18" s="316" t="str">
        <f>IF(Risk_Register2[[#This Row],[Likelihood ]]="","",Risk_Register2[[#This Row],[Impact]]*Risk_Register2[[#This Row],[Likelihood ]])</f>
        <v/>
      </c>
      <c r="K18" s="28"/>
      <c r="L18" s="28"/>
      <c r="M18" s="29"/>
      <c r="N18" s="29"/>
      <c r="O18" s="315" t="str">
        <f>IF(Risk_Register2[[#This Row],[Post Mitigation Likelihood]]="","",Risk_Register2[[#This Row],[Post Mitigation Likelihood]]*Risk_Register2[[#This Row],[Post Mitigation Impact]])</f>
        <v/>
      </c>
    </row>
    <row r="19" spans="1:15" s="32" customFormat="1" ht="40.200000000000003" customHeight="1" x14ac:dyDescent="0.3">
      <c r="A19" s="313">
        <f t="shared" si="0"/>
        <v>7</v>
      </c>
      <c r="B19" s="28"/>
      <c r="C19" s="28"/>
      <c r="D19" s="28"/>
      <c r="E19" s="28"/>
      <c r="F19" s="28"/>
      <c r="G19" s="28"/>
      <c r="H19" s="29"/>
      <c r="I19" s="29"/>
      <c r="J19" s="316" t="str">
        <f>IF(Risk_Register2[[#This Row],[Likelihood ]]="","",Risk_Register2[[#This Row],[Impact]]*Risk_Register2[[#This Row],[Likelihood ]])</f>
        <v/>
      </c>
      <c r="K19" s="28"/>
      <c r="L19" s="28"/>
      <c r="M19" s="29"/>
      <c r="N19" s="29"/>
      <c r="O19" s="315" t="str">
        <f>IF(Risk_Register2[[#This Row],[Post Mitigation Likelihood]]="","",Risk_Register2[[#This Row],[Post Mitigation Likelihood]]*Risk_Register2[[#This Row],[Post Mitigation Impact]])</f>
        <v/>
      </c>
    </row>
    <row r="20" spans="1:15" ht="40.200000000000003" customHeight="1" x14ac:dyDescent="0.35">
      <c r="A20" s="313">
        <f t="shared" si="0"/>
        <v>8</v>
      </c>
      <c r="B20" s="28"/>
      <c r="C20" s="28"/>
      <c r="D20" s="28"/>
      <c r="E20" s="28"/>
      <c r="F20" s="28"/>
      <c r="G20" s="28"/>
      <c r="H20" s="29"/>
      <c r="I20" s="29"/>
      <c r="J20" s="316" t="str">
        <f>IF(Risk_Register2[[#This Row],[Likelihood ]]="","",Risk_Register2[[#This Row],[Impact]]*Risk_Register2[[#This Row],[Likelihood ]])</f>
        <v/>
      </c>
      <c r="K20" s="28"/>
      <c r="L20" s="28"/>
      <c r="M20" s="29"/>
      <c r="N20" s="29"/>
      <c r="O20" s="315" t="str">
        <f>IF(Risk_Register2[[#This Row],[Post Mitigation Likelihood]]="","",Risk_Register2[[#This Row],[Post Mitigation Likelihood]]*Risk_Register2[[#This Row],[Post Mitigation Impact]])</f>
        <v/>
      </c>
    </row>
    <row r="21" spans="1:15" ht="40.200000000000003" customHeight="1" x14ac:dyDescent="0.35">
      <c r="A21" s="313">
        <f t="shared" si="0"/>
        <v>9</v>
      </c>
      <c r="B21" s="28"/>
      <c r="C21" s="28"/>
      <c r="D21" s="28"/>
      <c r="E21" s="28"/>
      <c r="F21" s="28"/>
      <c r="G21" s="28"/>
      <c r="H21" s="29"/>
      <c r="I21" s="29"/>
      <c r="J21" s="316" t="str">
        <f>IF(Risk_Register2[[#This Row],[Likelihood ]]="","",Risk_Register2[[#This Row],[Impact]]*Risk_Register2[[#This Row],[Likelihood ]])</f>
        <v/>
      </c>
      <c r="K21" s="28"/>
      <c r="L21" s="28"/>
      <c r="M21" s="29"/>
      <c r="N21" s="29"/>
      <c r="O21" s="315" t="str">
        <f>IF(Risk_Register2[[#This Row],[Post Mitigation Likelihood]]="","",Risk_Register2[[#This Row],[Post Mitigation Likelihood]]*Risk_Register2[[#This Row],[Post Mitigation Impact]])</f>
        <v/>
      </c>
    </row>
    <row r="22" spans="1:15" ht="40.200000000000003" customHeight="1" x14ac:dyDescent="0.35">
      <c r="A22" s="313">
        <f t="shared" si="0"/>
        <v>10</v>
      </c>
      <c r="B22" s="28"/>
      <c r="C22" s="28"/>
      <c r="D22" s="28"/>
      <c r="E22" s="28"/>
      <c r="F22" s="28"/>
      <c r="G22" s="28"/>
      <c r="H22" s="29"/>
      <c r="I22" s="29"/>
      <c r="J22" s="316" t="str">
        <f>IF(Risk_Register2[[#This Row],[Likelihood ]]="","",Risk_Register2[[#This Row],[Impact]]*Risk_Register2[[#This Row],[Likelihood ]])</f>
        <v/>
      </c>
      <c r="K22" s="28"/>
      <c r="L22" s="28"/>
      <c r="M22" s="29"/>
      <c r="N22" s="29"/>
      <c r="O22" s="315" t="str">
        <f>IF(Risk_Register2[[#This Row],[Post Mitigation Likelihood]]="","",Risk_Register2[[#This Row],[Post Mitigation Likelihood]]*Risk_Register2[[#This Row],[Post Mitigation Impact]])</f>
        <v/>
      </c>
    </row>
    <row r="23" spans="1:15" ht="40.200000000000003" customHeight="1" x14ac:dyDescent="0.35">
      <c r="A23" s="313">
        <f t="shared" si="0"/>
        <v>11</v>
      </c>
      <c r="B23" s="28"/>
      <c r="C23" s="28"/>
      <c r="D23" s="28"/>
      <c r="E23" s="28"/>
      <c r="F23" s="28"/>
      <c r="G23" s="28"/>
      <c r="H23" s="29"/>
      <c r="I23" s="29"/>
      <c r="J23" s="316" t="str">
        <f>IF(Risk_Register2[[#This Row],[Likelihood ]]="","",Risk_Register2[[#This Row],[Impact]]*Risk_Register2[[#This Row],[Likelihood ]])</f>
        <v/>
      </c>
      <c r="K23" s="28"/>
      <c r="L23" s="28"/>
      <c r="M23" s="29"/>
      <c r="N23" s="29"/>
      <c r="O23" s="315" t="str">
        <f>IF(Risk_Register2[[#This Row],[Post Mitigation Likelihood]]="","",Risk_Register2[[#This Row],[Post Mitigation Likelihood]]*Risk_Register2[[#This Row],[Post Mitigation Impact]])</f>
        <v/>
      </c>
    </row>
    <row r="24" spans="1:15" ht="40.200000000000003" customHeight="1" x14ac:dyDescent="0.35">
      <c r="A24" s="313">
        <f t="shared" si="0"/>
        <v>12</v>
      </c>
      <c r="B24" s="28"/>
      <c r="C24" s="28"/>
      <c r="D24" s="28"/>
      <c r="E24" s="28"/>
      <c r="F24" s="28"/>
      <c r="G24" s="28"/>
      <c r="H24" s="29"/>
      <c r="I24" s="29"/>
      <c r="J24" s="316" t="str">
        <f>IF(Risk_Register2[[#This Row],[Likelihood ]]="","",Risk_Register2[[#This Row],[Impact]]*Risk_Register2[[#This Row],[Likelihood ]])</f>
        <v/>
      </c>
      <c r="K24" s="28"/>
      <c r="L24" s="28"/>
      <c r="M24" s="29"/>
      <c r="N24" s="29"/>
      <c r="O24" s="315" t="str">
        <f>IF(Risk_Register2[[#This Row],[Post Mitigation Likelihood]]="","",Risk_Register2[[#This Row],[Post Mitigation Likelihood]]*Risk_Register2[[#This Row],[Post Mitigation Impact]])</f>
        <v/>
      </c>
    </row>
    <row r="25" spans="1:15" ht="40.200000000000003" customHeight="1" x14ac:dyDescent="0.35">
      <c r="A25" s="313">
        <f t="shared" si="0"/>
        <v>13</v>
      </c>
      <c r="B25" s="28"/>
      <c r="C25" s="28"/>
      <c r="D25" s="28"/>
      <c r="E25" s="28"/>
      <c r="F25" s="28"/>
      <c r="G25" s="28"/>
      <c r="H25" s="29"/>
      <c r="I25" s="29"/>
      <c r="J25" s="316" t="str">
        <f>IF(Risk_Register2[[#This Row],[Likelihood ]]="","",Risk_Register2[[#This Row],[Impact]]*Risk_Register2[[#This Row],[Likelihood ]])</f>
        <v/>
      </c>
      <c r="K25" s="28"/>
      <c r="L25" s="28"/>
      <c r="M25" s="29"/>
      <c r="N25" s="29"/>
      <c r="O25" s="315" t="str">
        <f>IF(Risk_Register2[[#This Row],[Post Mitigation Likelihood]]="","",Risk_Register2[[#This Row],[Post Mitigation Likelihood]]*Risk_Register2[[#This Row],[Post Mitigation Impact]])</f>
        <v/>
      </c>
    </row>
    <row r="26" spans="1:15" s="32" customFormat="1" ht="40.200000000000003" customHeight="1" x14ac:dyDescent="0.3">
      <c r="A26" s="313">
        <f t="shared" si="0"/>
        <v>14</v>
      </c>
      <c r="B26" s="28"/>
      <c r="C26" s="28"/>
      <c r="D26" s="28"/>
      <c r="E26" s="28"/>
      <c r="F26" s="28"/>
      <c r="G26" s="28"/>
      <c r="H26" s="29"/>
      <c r="I26" s="29"/>
      <c r="J26" s="316" t="str">
        <f>IF(Risk_Register2[[#This Row],[Likelihood ]]="","",Risk_Register2[[#This Row],[Impact]]*Risk_Register2[[#This Row],[Likelihood ]])</f>
        <v/>
      </c>
      <c r="K26" s="28"/>
      <c r="L26" s="28"/>
      <c r="M26" s="29"/>
      <c r="N26" s="29"/>
      <c r="O26" s="315" t="str">
        <f>IF(Risk_Register2[[#This Row],[Post Mitigation Likelihood]]="","",Risk_Register2[[#This Row],[Post Mitigation Likelihood]]*Risk_Register2[[#This Row],[Post Mitigation Impact]])</f>
        <v/>
      </c>
    </row>
    <row r="27" spans="1:15" ht="40.200000000000003" customHeight="1" x14ac:dyDescent="0.35">
      <c r="A27" s="313">
        <f t="shared" si="0"/>
        <v>15</v>
      </c>
      <c r="B27" s="28"/>
      <c r="C27" s="28"/>
      <c r="D27" s="28"/>
      <c r="E27" s="28"/>
      <c r="F27" s="28"/>
      <c r="G27" s="28"/>
      <c r="H27" s="29"/>
      <c r="I27" s="29"/>
      <c r="J27" s="316" t="str">
        <f>IF(Risk_Register2[[#This Row],[Likelihood ]]="","",Risk_Register2[[#This Row],[Impact]]*Risk_Register2[[#This Row],[Likelihood ]])</f>
        <v/>
      </c>
      <c r="K27" s="28"/>
      <c r="L27" s="28"/>
      <c r="M27" s="29"/>
      <c r="N27" s="29"/>
      <c r="O27" s="315" t="str">
        <f>IF(Risk_Register2[[#This Row],[Post Mitigation Likelihood]]="","",Risk_Register2[[#This Row],[Post Mitigation Likelihood]]*Risk_Register2[[#This Row],[Post Mitigation Impact]])</f>
        <v/>
      </c>
    </row>
    <row r="28" spans="1:15" ht="40.200000000000003" customHeight="1" x14ac:dyDescent="0.35">
      <c r="A28" s="313">
        <f t="shared" si="0"/>
        <v>16</v>
      </c>
      <c r="B28" s="28"/>
      <c r="C28" s="28"/>
      <c r="D28" s="28"/>
      <c r="E28" s="28"/>
      <c r="F28" s="28"/>
      <c r="G28" s="28"/>
      <c r="H28" s="29"/>
      <c r="I28" s="29"/>
      <c r="J28" s="316" t="str">
        <f>IF(Risk_Register2[[#This Row],[Likelihood ]]="","",Risk_Register2[[#This Row],[Impact]]*Risk_Register2[[#This Row],[Likelihood ]])</f>
        <v/>
      </c>
      <c r="K28" s="28"/>
      <c r="L28" s="28"/>
      <c r="M28" s="29"/>
      <c r="N28" s="29"/>
      <c r="O28" s="315" t="str">
        <f>IF(Risk_Register2[[#This Row],[Post Mitigation Likelihood]]="","",Risk_Register2[[#This Row],[Post Mitigation Likelihood]]*Risk_Register2[[#This Row],[Post Mitigation Impact]])</f>
        <v/>
      </c>
    </row>
    <row r="29" spans="1:15" ht="40.200000000000003" customHeight="1" x14ac:dyDescent="0.35">
      <c r="A29" s="313">
        <f t="shared" si="0"/>
        <v>17</v>
      </c>
      <c r="B29" s="28"/>
      <c r="C29" s="28"/>
      <c r="D29" s="28"/>
      <c r="E29" s="28"/>
      <c r="F29" s="28"/>
      <c r="G29" s="28"/>
      <c r="H29" s="29"/>
      <c r="I29" s="29"/>
      <c r="J29" s="316" t="str">
        <f>IF(Risk_Register2[[#This Row],[Likelihood ]]="","",Risk_Register2[[#This Row],[Impact]]*Risk_Register2[[#This Row],[Likelihood ]])</f>
        <v/>
      </c>
      <c r="K29" s="28"/>
      <c r="L29" s="28"/>
      <c r="M29" s="29"/>
      <c r="N29" s="29"/>
      <c r="O29" s="315" t="str">
        <f>IF(Risk_Register2[[#This Row],[Post Mitigation Likelihood]]="","",Risk_Register2[[#This Row],[Post Mitigation Likelihood]]*Risk_Register2[[#This Row],[Post Mitigation Impact]])</f>
        <v/>
      </c>
    </row>
    <row r="30" spans="1:15" ht="40.200000000000003" customHeight="1" x14ac:dyDescent="0.35">
      <c r="A30" s="313">
        <f t="shared" si="0"/>
        <v>18</v>
      </c>
      <c r="B30" s="28"/>
      <c r="C30" s="28"/>
      <c r="D30" s="28"/>
      <c r="E30" s="28"/>
      <c r="F30" s="28"/>
      <c r="G30" s="28"/>
      <c r="H30" s="29"/>
      <c r="I30" s="29"/>
      <c r="J30" s="316" t="str">
        <f>IF(Risk_Register2[[#This Row],[Likelihood ]]="","",Risk_Register2[[#This Row],[Impact]]*Risk_Register2[[#This Row],[Likelihood ]])</f>
        <v/>
      </c>
      <c r="K30" s="28"/>
      <c r="L30" s="28"/>
      <c r="M30" s="29"/>
      <c r="N30" s="29"/>
      <c r="O30" s="315" t="str">
        <f>IF(Risk_Register2[[#This Row],[Post Mitigation Likelihood]]="","",Risk_Register2[[#This Row],[Post Mitigation Likelihood]]*Risk_Register2[[#This Row],[Post Mitigation Impact]])</f>
        <v/>
      </c>
    </row>
    <row r="31" spans="1:15" ht="40.200000000000003" customHeight="1" x14ac:dyDescent="0.35">
      <c r="A31" s="313">
        <f t="shared" si="0"/>
        <v>19</v>
      </c>
      <c r="B31" s="28"/>
      <c r="C31" s="28"/>
      <c r="D31" s="28"/>
      <c r="E31" s="28"/>
      <c r="F31" s="28"/>
      <c r="G31" s="28"/>
      <c r="H31" s="29"/>
      <c r="I31" s="29"/>
      <c r="J31" s="316" t="str">
        <f>IF(Risk_Register2[[#This Row],[Likelihood ]]="","",Risk_Register2[[#This Row],[Impact]]*Risk_Register2[[#This Row],[Likelihood ]])</f>
        <v/>
      </c>
      <c r="K31" s="28"/>
      <c r="L31" s="28"/>
      <c r="M31" s="29"/>
      <c r="N31" s="29"/>
      <c r="O31" s="315" t="str">
        <f>IF(Risk_Register2[[#This Row],[Post Mitigation Likelihood]]="","",Risk_Register2[[#This Row],[Post Mitigation Likelihood]]*Risk_Register2[[#This Row],[Post Mitigation Impact]])</f>
        <v/>
      </c>
    </row>
    <row r="32" spans="1:15" ht="40.200000000000003" customHeight="1" x14ac:dyDescent="0.35">
      <c r="A32" s="313">
        <f t="shared" si="0"/>
        <v>20</v>
      </c>
      <c r="B32" s="28"/>
      <c r="C32" s="28"/>
      <c r="D32" s="28"/>
      <c r="E32" s="28"/>
      <c r="F32" s="28"/>
      <c r="G32" s="28"/>
      <c r="H32" s="29"/>
      <c r="I32" s="29"/>
      <c r="J32" s="316" t="str">
        <f>IF(Risk_Register2[[#This Row],[Likelihood ]]="","",Risk_Register2[[#This Row],[Impact]]*Risk_Register2[[#This Row],[Likelihood ]])</f>
        <v/>
      </c>
      <c r="K32" s="28"/>
      <c r="L32" s="28"/>
      <c r="M32" s="29"/>
      <c r="N32" s="29"/>
      <c r="O32" s="315" t="str">
        <f>IF(Risk_Register2[[#This Row],[Post Mitigation Likelihood]]="","",Risk_Register2[[#This Row],[Post Mitigation Likelihood]]*Risk_Register2[[#This Row],[Post Mitigation Impact]])</f>
        <v/>
      </c>
    </row>
    <row r="33" spans="1:15" ht="40.200000000000003" customHeight="1" x14ac:dyDescent="0.35">
      <c r="A33" s="313">
        <f t="shared" si="0"/>
        <v>21</v>
      </c>
      <c r="B33" s="28"/>
      <c r="C33" s="28"/>
      <c r="D33" s="28"/>
      <c r="E33" s="28"/>
      <c r="F33" s="28"/>
      <c r="G33" s="28"/>
      <c r="H33" s="29"/>
      <c r="I33" s="29"/>
      <c r="J33" s="316" t="str">
        <f>IF(Risk_Register2[[#This Row],[Likelihood ]]="","",Risk_Register2[[#This Row],[Impact]]*Risk_Register2[[#This Row],[Likelihood ]])</f>
        <v/>
      </c>
      <c r="K33" s="28"/>
      <c r="L33" s="28"/>
      <c r="M33" s="29"/>
      <c r="N33" s="29"/>
      <c r="O33" s="315" t="str">
        <f>IF(Risk_Register2[[#This Row],[Post Mitigation Likelihood]]="","",Risk_Register2[[#This Row],[Post Mitigation Likelihood]]*Risk_Register2[[#This Row],[Post Mitigation Impact]])</f>
        <v/>
      </c>
    </row>
    <row r="34" spans="1:15" ht="40.200000000000003" customHeight="1" x14ac:dyDescent="0.35">
      <c r="A34" s="313">
        <f t="shared" si="0"/>
        <v>22</v>
      </c>
      <c r="B34" s="28"/>
      <c r="C34" s="28"/>
      <c r="D34" s="28"/>
      <c r="E34" s="28"/>
      <c r="F34" s="28"/>
      <c r="G34" s="28"/>
      <c r="H34" s="29"/>
      <c r="I34" s="29"/>
      <c r="J34" s="316" t="str">
        <f>IF(Risk_Register2[[#This Row],[Likelihood ]]="","",Risk_Register2[[#This Row],[Impact]]*Risk_Register2[[#This Row],[Likelihood ]])</f>
        <v/>
      </c>
      <c r="K34" s="28"/>
      <c r="L34" s="28"/>
      <c r="M34" s="29"/>
      <c r="N34" s="29"/>
      <c r="O34" s="315" t="str">
        <f>IF(Risk_Register2[[#This Row],[Post Mitigation Likelihood]]="","",Risk_Register2[[#This Row],[Post Mitigation Likelihood]]*Risk_Register2[[#This Row],[Post Mitigation Impact]])</f>
        <v/>
      </c>
    </row>
    <row r="35" spans="1:15" ht="40.200000000000003" customHeight="1" x14ac:dyDescent="0.35">
      <c r="A35" s="313">
        <f t="shared" si="0"/>
        <v>23</v>
      </c>
      <c r="B35" s="28"/>
      <c r="C35" s="28"/>
      <c r="D35" s="28"/>
      <c r="E35" s="28"/>
      <c r="F35" s="28"/>
      <c r="G35" s="28"/>
      <c r="H35" s="29"/>
      <c r="I35" s="29"/>
      <c r="J35" s="316" t="str">
        <f>IF(Risk_Register2[[#This Row],[Likelihood ]]="","",Risk_Register2[[#This Row],[Impact]]*Risk_Register2[[#This Row],[Likelihood ]])</f>
        <v/>
      </c>
      <c r="K35" s="28"/>
      <c r="L35" s="28"/>
      <c r="M35" s="29"/>
      <c r="N35" s="29"/>
      <c r="O35" s="315" t="str">
        <f>IF(Risk_Register2[[#This Row],[Post Mitigation Likelihood]]="","",Risk_Register2[[#This Row],[Post Mitigation Likelihood]]*Risk_Register2[[#This Row],[Post Mitigation Impact]])</f>
        <v/>
      </c>
    </row>
    <row r="36" spans="1:15" ht="40.200000000000003" customHeight="1" x14ac:dyDescent="0.35">
      <c r="A36" s="313">
        <f t="shared" si="0"/>
        <v>24</v>
      </c>
      <c r="B36" s="28"/>
      <c r="C36" s="28"/>
      <c r="D36" s="28"/>
      <c r="E36" s="28"/>
      <c r="F36" s="28"/>
      <c r="G36" s="28"/>
      <c r="H36" s="29"/>
      <c r="I36" s="29"/>
      <c r="J36" s="316" t="str">
        <f>IF(Risk_Register2[[#This Row],[Likelihood ]]="","",Risk_Register2[[#This Row],[Impact]]*Risk_Register2[[#This Row],[Likelihood ]])</f>
        <v/>
      </c>
      <c r="K36" s="28"/>
      <c r="L36" s="28"/>
      <c r="M36" s="29"/>
      <c r="N36" s="29"/>
      <c r="O36" s="315" t="str">
        <f>IF(Risk_Register2[[#This Row],[Post Mitigation Likelihood]]="","",Risk_Register2[[#This Row],[Post Mitigation Likelihood]]*Risk_Register2[[#This Row],[Post Mitigation Impact]])</f>
        <v/>
      </c>
    </row>
    <row r="37" spans="1:15" ht="40.200000000000003" customHeight="1" thickBot="1" x14ac:dyDescent="0.4">
      <c r="A37" s="314">
        <f t="shared" si="0"/>
        <v>25</v>
      </c>
      <c r="B37" s="33"/>
      <c r="C37" s="33"/>
      <c r="D37" s="33"/>
      <c r="E37" s="33"/>
      <c r="F37" s="33"/>
      <c r="G37" s="33"/>
      <c r="H37" s="34"/>
      <c r="I37" s="34"/>
      <c r="J37" s="316" t="str">
        <f>IF(Risk_Register2[[#This Row],[Likelihood ]]="","",Risk_Register2[[#This Row],[Impact]]*Risk_Register2[[#This Row],[Likelihood ]])</f>
        <v/>
      </c>
      <c r="K37" s="33"/>
      <c r="L37" s="33"/>
      <c r="M37" s="34"/>
      <c r="N37" s="34"/>
      <c r="O37" s="315" t="str">
        <f>IF(Risk_Register2[[#This Row],[Post Mitigation Likelihood]]="","",Risk_Register2[[#This Row],[Post Mitigation Likelihood]]*Risk_Register2[[#This Row],[Post Mitigation Impact]])</f>
        <v/>
      </c>
    </row>
    <row r="38" spans="1:15" ht="24" customHeight="1" x14ac:dyDescent="0.35"/>
    <row r="39" spans="1:15" ht="99.6" customHeight="1" x14ac:dyDescent="0.4">
      <c r="A39" s="26"/>
    </row>
    <row r="40" spans="1:15" ht="99.6" customHeight="1" x14ac:dyDescent="0.35"/>
    <row r="41" spans="1:15" ht="99.6" customHeight="1" x14ac:dyDescent="0.35"/>
    <row r="42" spans="1:15" ht="99.6" customHeight="1" x14ac:dyDescent="0.35"/>
    <row r="45" spans="1:15" ht="74.7" customHeight="1" x14ac:dyDescent="0.35"/>
  </sheetData>
  <sheetProtection algorithmName="SHA-512" hashValue="wS/UcFXdl7EbYVo0/rDZuydD2BCYGeFXQrKbIQOurP3zhlKmFMVYijKvh5QfOuu20s5yzBIR9a2TKOlmegOCmg==" saltValue="M1WCQNmLroPjva94wbpTEg==" spinCount="100000" sheet="1" formatCells="0" formatColumns="0" formatRows="0" insertColumns="0" insertRows="0"/>
  <mergeCells count="8">
    <mergeCell ref="A9:O9"/>
    <mergeCell ref="A2:O2"/>
    <mergeCell ref="C6:E6"/>
    <mergeCell ref="A5:B5"/>
    <mergeCell ref="C5:E5"/>
    <mergeCell ref="A7:B7"/>
    <mergeCell ref="C7:E7"/>
    <mergeCell ref="A3:O3"/>
  </mergeCells>
  <conditionalFormatting sqref="J13:J37 O13:O37">
    <cfRule type="cellIs" dxfId="2" priority="1" operator="between">
      <formula>13</formula>
      <formula>25</formula>
    </cfRule>
    <cfRule type="cellIs" dxfId="1" priority="2" operator="between">
      <formula>5</formula>
      <formula>12</formula>
    </cfRule>
    <cfRule type="cellIs" dxfId="0" priority="3" operator="between">
      <formula>1</formula>
      <formula>4</formula>
    </cfRule>
  </conditionalFormatting>
  <dataValidations count="3">
    <dataValidation type="whole" allowBlank="1" showInputMessage="1" showErrorMessage="1" sqref="M13:N37 H13:I37" xr:uid="{3ECA0EA6-C6B9-468C-AF87-131BCD1FA1F7}">
      <formula1>1</formula1>
      <formula2>5</formula2>
    </dataValidation>
    <dataValidation allowBlank="1" showErrorMessage="1" promptTitle="Purpose" prompt="Name the item and its purpose" sqref="J13:L37 B13:G37 O13:O37" xr:uid="{F1B88834-D5EA-4BBC-924C-A8B5D4ACACE3}"/>
    <dataValidation allowBlank="1" showInputMessage="1" showErrorMessage="1" promptTitle="Guide for Risk Description" sqref="F11:G11" xr:uid="{6A5D74BF-0D96-4B14-B412-3064961D7900}"/>
  </dataValidations>
  <pageMargins left="0.23622047244094491" right="0.23622047244094491" top="0.74803149606299213" bottom="0.74803149606299213" header="0.31496062992125984" footer="0.31496062992125984"/>
  <pageSetup paperSize="8" scale="53" fitToHeight="0" orientation="landscape" r:id="rId1"/>
  <headerFooter>
    <oddHeader>&amp;R&amp;G</oddHeader>
    <oddFooter>&amp;C&amp;G</oddFooter>
  </headerFooter>
  <rowBreaks count="1" manualBreakCount="1">
    <brk id="38" max="14" man="1"/>
  </rowBreaks>
  <drawing r:id="rId2"/>
  <legacyDrawingHF r:id="rId3"/>
  <tableParts count="1">
    <tablePart r:id="rId4"/>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771BEC-7F0A-4AAD-8D99-D98958134C16}">
  <sheetPr>
    <pageSetUpPr fitToPage="1"/>
  </sheetPr>
  <dimension ref="A1:AO9"/>
  <sheetViews>
    <sheetView showGridLines="0" zoomScaleNormal="100" workbookViewId="0">
      <selection activeCell="A11" sqref="A11"/>
    </sheetView>
  </sheetViews>
  <sheetFormatPr defaultColWidth="9.33203125" defaultRowHeight="15" x14ac:dyDescent="0.35"/>
  <cols>
    <col min="1" max="1" width="13.44140625" style="24" customWidth="1"/>
    <col min="2" max="2" width="20.44140625" style="24" customWidth="1"/>
    <col min="3" max="3" width="16.33203125" style="24" customWidth="1"/>
    <col min="4" max="4" width="26" style="24" customWidth="1"/>
    <col min="5" max="7" width="43.33203125" style="24" customWidth="1"/>
    <col min="8" max="10" width="15.5546875" style="24" customWidth="1"/>
    <col min="11" max="11" width="45.33203125" style="24" customWidth="1"/>
    <col min="12" max="12" width="28.6640625" style="24" customWidth="1"/>
    <col min="13" max="14" width="17.6640625" style="24" customWidth="1"/>
    <col min="15" max="15" width="21" style="24" customWidth="1"/>
    <col min="16" max="16384" width="9.33203125" style="24"/>
  </cols>
  <sheetData>
    <row r="1" spans="1:41" ht="9.6" customHeight="1" x14ac:dyDescent="0.35">
      <c r="A1" s="310"/>
      <c r="B1" s="310"/>
      <c r="C1" s="310"/>
      <c r="D1" s="310"/>
      <c r="E1" s="310"/>
      <c r="F1" s="310"/>
      <c r="G1" s="310"/>
      <c r="H1" s="310"/>
      <c r="I1" s="310"/>
      <c r="J1" s="310"/>
      <c r="K1" s="310"/>
      <c r="L1" s="310"/>
      <c r="M1" s="310"/>
      <c r="N1" s="310"/>
      <c r="O1" s="310"/>
    </row>
    <row r="2" spans="1:41" s="27" customFormat="1" ht="38.700000000000003" customHeight="1" x14ac:dyDescent="0.4">
      <c r="A2" s="422" t="s">
        <v>0</v>
      </c>
      <c r="B2" s="422"/>
      <c r="C2" s="422"/>
      <c r="D2" s="422"/>
      <c r="E2" s="422"/>
      <c r="F2" s="422"/>
      <c r="G2" s="422"/>
      <c r="H2" s="422"/>
      <c r="I2" s="422"/>
      <c r="J2" s="422"/>
      <c r="K2" s="422"/>
      <c r="L2" s="422"/>
      <c r="M2" s="422"/>
      <c r="N2" s="422"/>
      <c r="O2" s="422"/>
      <c r="P2" s="337"/>
      <c r="Q2" s="337"/>
      <c r="R2" s="337"/>
      <c r="S2" s="337"/>
      <c r="T2" s="337"/>
      <c r="U2" s="337"/>
      <c r="V2" s="337"/>
      <c r="W2" s="337"/>
      <c r="X2" s="337"/>
      <c r="Y2" s="337"/>
      <c r="Z2" s="337"/>
      <c r="AA2" s="337"/>
      <c r="AB2" s="337"/>
      <c r="AC2" s="337"/>
      <c r="AD2" s="337"/>
      <c r="AE2" s="337"/>
      <c r="AF2" s="337"/>
      <c r="AG2" s="337"/>
      <c r="AH2" s="337"/>
      <c r="AI2" s="337"/>
      <c r="AJ2" s="337"/>
      <c r="AK2" s="337"/>
      <c r="AL2" s="337"/>
      <c r="AM2" s="337"/>
      <c r="AN2" s="337"/>
      <c r="AO2" s="337"/>
    </row>
    <row r="3" spans="1:41" s="100" customFormat="1" ht="37.200000000000003" customHeight="1" x14ac:dyDescent="0.7">
      <c r="A3" s="464" t="s">
        <v>410</v>
      </c>
      <c r="B3" s="465"/>
      <c r="C3" s="465"/>
      <c r="D3" s="465"/>
      <c r="E3" s="465"/>
      <c r="F3" s="465"/>
      <c r="G3" s="465"/>
      <c r="H3" s="465"/>
      <c r="I3" s="465"/>
      <c r="J3" s="465"/>
      <c r="K3" s="465"/>
      <c r="L3" s="465"/>
      <c r="M3" s="465"/>
      <c r="N3" s="465"/>
      <c r="O3" s="465"/>
    </row>
    <row r="4" spans="1:41" s="27" customFormat="1" ht="15.6" customHeight="1" thickBot="1" x14ac:dyDescent="0.45">
      <c r="A4" s="26"/>
      <c r="B4" s="26"/>
      <c r="C4" s="26"/>
      <c r="D4" s="26"/>
      <c r="E4" s="26"/>
      <c r="F4" s="26"/>
      <c r="G4" s="26"/>
      <c r="H4" s="26"/>
      <c r="I4" s="26"/>
      <c r="J4" s="26"/>
      <c r="K4" s="26"/>
      <c r="L4" s="26"/>
      <c r="M4" s="26"/>
      <c r="N4" s="26"/>
      <c r="O4" s="26"/>
    </row>
    <row r="5" spans="1:41" s="27" customFormat="1" ht="19.5" customHeight="1" thickBot="1" x14ac:dyDescent="0.45">
      <c r="A5" s="510" t="s">
        <v>2</v>
      </c>
      <c r="B5" s="511"/>
      <c r="C5" s="473" t="str">
        <f>IF('Project Summary'!$C$5="","",'Project Summary'!$C$5)</f>
        <v/>
      </c>
      <c r="D5" s="473"/>
      <c r="E5" s="474"/>
      <c r="F5" s="26"/>
      <c r="G5" s="26"/>
      <c r="H5" s="26"/>
      <c r="I5" s="26"/>
      <c r="J5" s="26"/>
      <c r="K5" s="26"/>
      <c r="L5" s="26"/>
      <c r="M5" s="26"/>
      <c r="N5" s="26"/>
      <c r="O5" s="26"/>
    </row>
    <row r="6" spans="1:41" s="27" customFormat="1" ht="19.5" customHeight="1" thickBot="1" x14ac:dyDescent="0.45">
      <c r="A6" s="327" t="s">
        <v>3</v>
      </c>
      <c r="B6" s="328"/>
      <c r="C6" s="473" t="str">
        <f>IF('Project Summary'!$C$6="","",'Project Summary'!$C$6)</f>
        <v/>
      </c>
      <c r="D6" s="473"/>
      <c r="E6" s="474"/>
      <c r="F6" s="26"/>
      <c r="G6" s="26"/>
      <c r="H6" s="26"/>
      <c r="I6" s="26"/>
      <c r="J6" s="26"/>
      <c r="K6" s="26"/>
      <c r="L6" s="26"/>
      <c r="M6" s="26"/>
      <c r="N6" s="26"/>
      <c r="O6" s="26"/>
    </row>
    <row r="7" spans="1:41" s="27" customFormat="1" ht="19.5" customHeight="1" thickBot="1" x14ac:dyDescent="0.45">
      <c r="A7" s="510" t="s">
        <v>20</v>
      </c>
      <c r="B7" s="511"/>
      <c r="C7" s="473" t="str">
        <f>IF('Project Summary'!$C$7="","",'Project Summary'!$C$7)</f>
        <v/>
      </c>
      <c r="D7" s="473"/>
      <c r="E7" s="474"/>
      <c r="F7" s="26"/>
      <c r="G7" s="26"/>
      <c r="H7" s="26"/>
      <c r="I7" s="26"/>
      <c r="J7" s="26"/>
      <c r="K7" s="26"/>
      <c r="L7" s="26"/>
      <c r="M7" s="26"/>
      <c r="N7" s="26"/>
      <c r="O7" s="26"/>
    </row>
    <row r="8" spans="1:41" x14ac:dyDescent="0.35">
      <c r="A8" s="310"/>
      <c r="B8" s="310"/>
      <c r="C8" s="310"/>
      <c r="D8" s="310"/>
      <c r="E8" s="310"/>
      <c r="F8" s="310"/>
      <c r="G8" s="310"/>
      <c r="H8" s="310"/>
      <c r="I8" s="310"/>
      <c r="J8" s="310"/>
      <c r="K8" s="310"/>
      <c r="L8" s="310"/>
      <c r="M8" s="310"/>
      <c r="N8" s="310"/>
      <c r="O8" s="310"/>
    </row>
    <row r="9" spans="1:41" s="25" customFormat="1" ht="37.950000000000003" customHeight="1" x14ac:dyDescent="0.35">
      <c r="A9" s="512" t="s">
        <v>411</v>
      </c>
      <c r="B9" s="502"/>
      <c r="C9" s="502"/>
      <c r="D9" s="502"/>
      <c r="E9" s="502"/>
      <c r="F9" s="502"/>
      <c r="G9" s="502"/>
      <c r="H9" s="502"/>
      <c r="I9" s="502"/>
      <c r="J9" s="502"/>
      <c r="K9" s="502"/>
      <c r="L9" s="502"/>
      <c r="M9" s="502"/>
      <c r="N9" s="502"/>
      <c r="O9" s="503"/>
    </row>
  </sheetData>
  <sheetProtection algorithmName="SHA-512" hashValue="pU5v16B1ya5tgNu+AHAQY2e+hF+0q/WP8TjJH7qcNBGRNLrybW9dOguT05inrWslqqnGI4LlzUpCmnQWLITlrQ==" saltValue="4iBWw28wWFmXUbTuhChrJg==" spinCount="100000" sheet="1" formatCells="0" formatColumns="0" formatRows="0" insertColumns="0" insertRows="0" selectLockedCells="1"/>
  <mergeCells count="8">
    <mergeCell ref="A9:O9"/>
    <mergeCell ref="A2:O2"/>
    <mergeCell ref="A3:O3"/>
    <mergeCell ref="A5:B5"/>
    <mergeCell ref="C5:E5"/>
    <mergeCell ref="C6:E6"/>
    <mergeCell ref="A7:B7"/>
    <mergeCell ref="C7:E7"/>
  </mergeCells>
  <pageMargins left="0.23622047244094491" right="0.23622047244094491" top="0.74803149606299213" bottom="0.74803149606299213" header="0.31496062992125984" footer="0.31496062992125984"/>
  <pageSetup paperSize="8" scale="53" fitToHeight="0" orientation="landscape" r:id="rId1"/>
  <headerFooter>
    <oddHeader>&amp;R&amp;G</oddHeader>
    <oddFooter>&amp;C&amp;G</oddFooter>
  </headerFooter>
  <legacyDrawingHF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736795-C0E8-4DBE-A260-C66BF97AE697}">
  <sheetPr codeName="Sheet12"/>
  <dimension ref="A1:H55"/>
  <sheetViews>
    <sheetView workbookViewId="0"/>
  </sheetViews>
  <sheetFormatPr defaultRowHeight="14.4" x14ac:dyDescent="0.3"/>
  <cols>
    <col min="1" max="1" width="19.33203125" bestFit="1" customWidth="1"/>
    <col min="2" max="2" width="161.6640625" customWidth="1"/>
    <col min="3" max="3" width="26.109375" bestFit="1" customWidth="1"/>
    <col min="4" max="4" width="19.33203125" bestFit="1" customWidth="1"/>
  </cols>
  <sheetData>
    <row r="1" spans="1:8" x14ac:dyDescent="0.3">
      <c r="A1" s="256" t="s">
        <v>412</v>
      </c>
      <c r="B1" s="256" t="s">
        <v>370</v>
      </c>
      <c r="C1" s="256" t="s">
        <v>413</v>
      </c>
      <c r="D1" s="256" t="s">
        <v>412</v>
      </c>
      <c r="E1" s="256"/>
      <c r="F1" s="256"/>
      <c r="G1" s="256"/>
      <c r="H1" s="256"/>
    </row>
    <row r="2" spans="1:8" ht="15.6" x14ac:dyDescent="0.3">
      <c r="A2" s="257" t="s">
        <v>414</v>
      </c>
      <c r="B2" s="258" t="s">
        <v>99</v>
      </c>
      <c r="C2" s="259" t="s">
        <v>91</v>
      </c>
      <c r="D2" s="257" t="s">
        <v>414</v>
      </c>
      <c r="E2" s="256"/>
      <c r="F2" s="256"/>
      <c r="G2" s="256"/>
      <c r="H2" s="256"/>
    </row>
    <row r="3" spans="1:8" ht="15.6" x14ac:dyDescent="0.3">
      <c r="A3" s="257" t="s">
        <v>415</v>
      </c>
      <c r="B3" s="258" t="s">
        <v>104</v>
      </c>
      <c r="C3" s="259" t="s">
        <v>91</v>
      </c>
      <c r="D3" s="257" t="s">
        <v>415</v>
      </c>
      <c r="E3" s="256"/>
      <c r="F3" s="256"/>
      <c r="G3" s="256"/>
      <c r="H3" s="256"/>
    </row>
    <row r="4" spans="1:8" ht="15.6" x14ac:dyDescent="0.3">
      <c r="A4" s="257" t="s">
        <v>416</v>
      </c>
      <c r="B4" s="258" t="s">
        <v>109</v>
      </c>
      <c r="C4" s="259" t="s">
        <v>91</v>
      </c>
      <c r="D4" s="257" t="s">
        <v>416</v>
      </c>
      <c r="E4" s="256"/>
      <c r="F4" s="256"/>
      <c r="G4" s="256"/>
      <c r="H4" s="256"/>
    </row>
    <row r="5" spans="1:8" ht="15.6" x14ac:dyDescent="0.3">
      <c r="A5" s="257" t="s">
        <v>417</v>
      </c>
      <c r="B5" s="258" t="s">
        <v>114</v>
      </c>
      <c r="C5" s="259" t="s">
        <v>91</v>
      </c>
      <c r="D5" s="257" t="s">
        <v>417</v>
      </c>
      <c r="E5" s="256"/>
      <c r="F5" s="256"/>
      <c r="G5" s="256"/>
      <c r="H5" s="256"/>
    </row>
    <row r="6" spans="1:8" ht="15.6" x14ac:dyDescent="0.3">
      <c r="A6" s="257" t="s">
        <v>418</v>
      </c>
      <c r="B6" s="258" t="s">
        <v>119</v>
      </c>
      <c r="C6" s="259" t="s">
        <v>91</v>
      </c>
      <c r="D6" s="257" t="s">
        <v>418</v>
      </c>
      <c r="E6" s="256"/>
      <c r="F6" s="256"/>
      <c r="G6" s="256"/>
      <c r="H6" s="256"/>
    </row>
    <row r="7" spans="1:8" ht="15.6" x14ac:dyDescent="0.3">
      <c r="A7" s="257" t="s">
        <v>419</v>
      </c>
      <c r="B7" s="258" t="s">
        <v>124</v>
      </c>
      <c r="C7" s="259" t="s">
        <v>91</v>
      </c>
      <c r="D7" s="257" t="s">
        <v>419</v>
      </c>
      <c r="E7" s="256"/>
      <c r="F7" s="256"/>
      <c r="G7" s="256"/>
      <c r="H7" s="256"/>
    </row>
    <row r="8" spans="1:8" ht="15.6" x14ac:dyDescent="0.3">
      <c r="A8" s="257" t="s">
        <v>420</v>
      </c>
      <c r="B8" s="258" t="s">
        <v>127</v>
      </c>
      <c r="C8" s="259" t="s">
        <v>91</v>
      </c>
      <c r="D8" s="257" t="s">
        <v>420</v>
      </c>
      <c r="E8" s="256"/>
      <c r="F8" s="256"/>
      <c r="G8" s="256"/>
      <c r="H8" s="256"/>
    </row>
    <row r="9" spans="1:8" ht="15.6" x14ac:dyDescent="0.3">
      <c r="A9" s="257" t="s">
        <v>421</v>
      </c>
      <c r="B9" s="258" t="s">
        <v>130</v>
      </c>
      <c r="C9" s="259" t="s">
        <v>91</v>
      </c>
      <c r="D9" s="257" t="s">
        <v>421</v>
      </c>
      <c r="E9" s="256"/>
      <c r="F9" s="256"/>
      <c r="G9" s="256"/>
      <c r="H9" s="256"/>
    </row>
    <row r="10" spans="1:8" ht="15.6" x14ac:dyDescent="0.3">
      <c r="A10" s="257" t="s">
        <v>422</v>
      </c>
      <c r="B10" s="258" t="s">
        <v>134</v>
      </c>
      <c r="C10" s="259" t="s">
        <v>91</v>
      </c>
      <c r="D10" s="257" t="s">
        <v>422</v>
      </c>
      <c r="E10" s="256"/>
      <c r="F10" s="256"/>
      <c r="G10" s="256"/>
      <c r="H10" s="256"/>
    </row>
    <row r="11" spans="1:8" ht="15.6" x14ac:dyDescent="0.3">
      <c r="A11" s="257" t="s">
        <v>423</v>
      </c>
      <c r="B11" s="258" t="s">
        <v>137</v>
      </c>
      <c r="C11" s="259" t="s">
        <v>91</v>
      </c>
      <c r="D11" s="257" t="s">
        <v>423</v>
      </c>
      <c r="E11" s="256"/>
      <c r="F11" s="256"/>
      <c r="G11" s="256"/>
      <c r="H11" s="256"/>
    </row>
    <row r="12" spans="1:8" ht="15.6" x14ac:dyDescent="0.3">
      <c r="A12" s="257" t="s">
        <v>424</v>
      </c>
      <c r="B12" s="258" t="s">
        <v>141</v>
      </c>
      <c r="C12" s="259" t="s">
        <v>91</v>
      </c>
      <c r="D12" s="257" t="s">
        <v>424</v>
      </c>
      <c r="E12" s="256"/>
      <c r="F12" s="256"/>
      <c r="G12" s="256"/>
      <c r="H12" s="256"/>
    </row>
    <row r="13" spans="1:8" ht="15.6" x14ac:dyDescent="0.3">
      <c r="A13" s="257" t="s">
        <v>425</v>
      </c>
      <c r="B13" s="258" t="s">
        <v>144</v>
      </c>
      <c r="C13" s="259" t="s">
        <v>91</v>
      </c>
      <c r="D13" s="257" t="s">
        <v>425</v>
      </c>
      <c r="E13" s="256"/>
      <c r="F13" s="256"/>
      <c r="G13" s="256"/>
      <c r="H13" s="256"/>
    </row>
    <row r="14" spans="1:8" ht="15.6" x14ac:dyDescent="0.3">
      <c r="A14" s="257" t="s">
        <v>426</v>
      </c>
      <c r="B14" s="258" t="s">
        <v>147</v>
      </c>
      <c r="C14" s="259" t="s">
        <v>91</v>
      </c>
      <c r="D14" s="257" t="s">
        <v>426</v>
      </c>
      <c r="E14" s="256"/>
      <c r="F14" s="256"/>
      <c r="G14" s="256"/>
      <c r="H14" s="256"/>
    </row>
    <row r="15" spans="1:8" ht="15.6" x14ac:dyDescent="0.3">
      <c r="A15" s="257" t="s">
        <v>427</v>
      </c>
      <c r="B15" s="258" t="s">
        <v>151</v>
      </c>
      <c r="C15" s="259" t="s">
        <v>91</v>
      </c>
      <c r="D15" s="257" t="s">
        <v>427</v>
      </c>
      <c r="E15" s="256"/>
      <c r="F15" s="256"/>
      <c r="G15" s="256"/>
      <c r="H15" s="256"/>
    </row>
    <row r="16" spans="1:8" ht="15.6" x14ac:dyDescent="0.3">
      <c r="A16" s="257" t="s">
        <v>428</v>
      </c>
      <c r="B16" s="258" t="s">
        <v>154</v>
      </c>
      <c r="C16" s="259" t="s">
        <v>91</v>
      </c>
      <c r="D16" s="257" t="s">
        <v>428</v>
      </c>
      <c r="E16" s="256"/>
      <c r="F16" s="256"/>
      <c r="G16" s="256"/>
      <c r="H16" s="256"/>
    </row>
    <row r="17" spans="1:8" ht="15.6" x14ac:dyDescent="0.3">
      <c r="A17" s="257" t="s">
        <v>429</v>
      </c>
      <c r="B17" s="258" t="s">
        <v>158</v>
      </c>
      <c r="C17" s="260" t="s">
        <v>92</v>
      </c>
      <c r="D17" s="257" t="s">
        <v>429</v>
      </c>
      <c r="E17" s="256"/>
      <c r="F17" s="256"/>
      <c r="G17" s="256"/>
      <c r="H17" s="256"/>
    </row>
    <row r="18" spans="1:8" ht="15.6" x14ac:dyDescent="0.3">
      <c r="A18" s="257" t="s">
        <v>430</v>
      </c>
      <c r="B18" s="258" t="s">
        <v>162</v>
      </c>
      <c r="C18" s="260" t="s">
        <v>92</v>
      </c>
      <c r="D18" s="257" t="s">
        <v>430</v>
      </c>
      <c r="E18" s="256"/>
      <c r="F18" s="256"/>
      <c r="G18" s="256"/>
      <c r="H18" s="256"/>
    </row>
    <row r="19" spans="1:8" ht="15.6" x14ac:dyDescent="0.3">
      <c r="A19" s="257" t="s">
        <v>431</v>
      </c>
      <c r="B19" s="258" t="s">
        <v>164</v>
      </c>
      <c r="C19" s="260" t="s">
        <v>92</v>
      </c>
      <c r="D19" s="257" t="s">
        <v>431</v>
      </c>
      <c r="E19" s="256"/>
      <c r="F19" s="256"/>
      <c r="G19" s="256"/>
      <c r="H19" s="256"/>
    </row>
    <row r="20" spans="1:8" ht="15.6" x14ac:dyDescent="0.3">
      <c r="A20" s="257" t="s">
        <v>432</v>
      </c>
      <c r="B20" s="258" t="s">
        <v>167</v>
      </c>
      <c r="C20" s="260" t="s">
        <v>92</v>
      </c>
      <c r="D20" s="257" t="s">
        <v>432</v>
      </c>
      <c r="E20" s="256"/>
      <c r="F20" s="256"/>
      <c r="G20" s="256"/>
      <c r="H20" s="256"/>
    </row>
    <row r="21" spans="1:8" ht="15.6" x14ac:dyDescent="0.3">
      <c r="A21" s="257" t="s">
        <v>433</v>
      </c>
      <c r="B21" s="258" t="s">
        <v>168</v>
      </c>
      <c r="C21" s="260" t="s">
        <v>92</v>
      </c>
      <c r="D21" s="257" t="s">
        <v>433</v>
      </c>
      <c r="E21" s="256"/>
      <c r="F21" s="256"/>
      <c r="G21" s="256"/>
      <c r="H21" s="256"/>
    </row>
    <row r="22" spans="1:8" ht="15.6" x14ac:dyDescent="0.3">
      <c r="A22" s="257" t="s">
        <v>434</v>
      </c>
      <c r="B22" s="258" t="s">
        <v>170</v>
      </c>
      <c r="C22" s="260" t="s">
        <v>92</v>
      </c>
      <c r="D22" s="257" t="s">
        <v>434</v>
      </c>
      <c r="E22" s="256"/>
      <c r="F22" s="256"/>
      <c r="G22" s="256"/>
      <c r="H22" s="256"/>
    </row>
    <row r="23" spans="1:8" ht="15.6" x14ac:dyDescent="0.3">
      <c r="A23" s="257" t="s">
        <v>435</v>
      </c>
      <c r="B23" s="258" t="s">
        <v>172</v>
      </c>
      <c r="C23" s="260" t="s">
        <v>92</v>
      </c>
      <c r="D23" s="257" t="s">
        <v>435</v>
      </c>
      <c r="E23" s="256"/>
      <c r="F23" s="256"/>
      <c r="G23" s="256"/>
      <c r="H23" s="256"/>
    </row>
    <row r="24" spans="1:8" ht="15.6" x14ac:dyDescent="0.3">
      <c r="A24" s="257" t="s">
        <v>436</v>
      </c>
      <c r="B24" s="258" t="s">
        <v>173</v>
      </c>
      <c r="C24" s="260" t="s">
        <v>92</v>
      </c>
      <c r="D24" s="257" t="s">
        <v>436</v>
      </c>
      <c r="E24" s="256"/>
      <c r="F24" s="256"/>
      <c r="G24" s="256"/>
      <c r="H24" s="256"/>
    </row>
    <row r="25" spans="1:8" ht="15.6" x14ac:dyDescent="0.3">
      <c r="A25" s="257" t="s">
        <v>437</v>
      </c>
      <c r="B25" s="258" t="s">
        <v>175</v>
      </c>
      <c r="C25" s="260" t="s">
        <v>92</v>
      </c>
      <c r="D25" s="257" t="s">
        <v>437</v>
      </c>
      <c r="E25" s="256"/>
      <c r="F25" s="256"/>
      <c r="G25" s="256"/>
      <c r="H25" s="256"/>
    </row>
    <row r="26" spans="1:8" ht="15.6" x14ac:dyDescent="0.3">
      <c r="A26" s="257" t="s">
        <v>438</v>
      </c>
      <c r="B26" s="258" t="s">
        <v>176</v>
      </c>
      <c r="C26" s="260" t="s">
        <v>92</v>
      </c>
      <c r="D26" s="257" t="s">
        <v>438</v>
      </c>
      <c r="E26" s="256"/>
      <c r="F26" s="256"/>
      <c r="G26" s="256"/>
      <c r="H26" s="256"/>
    </row>
    <row r="27" spans="1:8" ht="15.6" x14ac:dyDescent="0.3">
      <c r="A27" s="257" t="s">
        <v>439</v>
      </c>
      <c r="B27" s="258" t="s">
        <v>178</v>
      </c>
      <c r="C27" s="260" t="s">
        <v>92</v>
      </c>
      <c r="D27" s="257" t="s">
        <v>439</v>
      </c>
      <c r="E27" s="256"/>
      <c r="F27" s="256"/>
      <c r="G27" s="256"/>
      <c r="H27" s="256"/>
    </row>
    <row r="28" spans="1:8" ht="15.6" x14ac:dyDescent="0.3">
      <c r="A28" s="257" t="s">
        <v>440</v>
      </c>
      <c r="B28" s="258" t="s">
        <v>179</v>
      </c>
      <c r="C28" s="260" t="s">
        <v>92</v>
      </c>
      <c r="D28" s="257" t="s">
        <v>440</v>
      </c>
      <c r="E28" s="256"/>
      <c r="F28" s="256"/>
      <c r="G28" s="256"/>
      <c r="H28" s="256"/>
    </row>
    <row r="29" spans="1:8" ht="15.6" x14ac:dyDescent="0.3">
      <c r="A29" s="257" t="s">
        <v>441</v>
      </c>
      <c r="B29" s="258" t="s">
        <v>180</v>
      </c>
      <c r="C29" s="260" t="s">
        <v>92</v>
      </c>
      <c r="D29" s="257" t="s">
        <v>441</v>
      </c>
      <c r="E29" s="256"/>
      <c r="F29" s="256"/>
      <c r="G29" s="256"/>
      <c r="H29" s="256"/>
    </row>
    <row r="30" spans="1:8" ht="15.6" x14ac:dyDescent="0.3">
      <c r="A30" s="257" t="s">
        <v>442</v>
      </c>
      <c r="B30" s="258" t="s">
        <v>181</v>
      </c>
      <c r="C30" s="260" t="s">
        <v>92</v>
      </c>
      <c r="D30" s="257" t="s">
        <v>442</v>
      </c>
      <c r="E30" s="256"/>
      <c r="F30" s="256"/>
      <c r="G30" s="256"/>
      <c r="H30" s="256"/>
    </row>
    <row r="31" spans="1:8" ht="15.6" x14ac:dyDescent="0.3">
      <c r="A31" s="257" t="s">
        <v>443</v>
      </c>
      <c r="B31" s="258" t="s">
        <v>183</v>
      </c>
      <c r="C31" s="260" t="s">
        <v>92</v>
      </c>
      <c r="D31" s="257" t="s">
        <v>443</v>
      </c>
      <c r="E31" s="256"/>
      <c r="F31" s="256"/>
      <c r="G31" s="256"/>
      <c r="H31" s="256"/>
    </row>
    <row r="32" spans="1:8" ht="15.6" x14ac:dyDescent="0.3">
      <c r="A32" s="257" t="s">
        <v>444</v>
      </c>
      <c r="B32" s="258" t="s">
        <v>185</v>
      </c>
      <c r="C32" s="260" t="s">
        <v>92</v>
      </c>
      <c r="D32" s="257" t="s">
        <v>444</v>
      </c>
      <c r="E32" s="256"/>
      <c r="F32" s="256"/>
      <c r="G32" s="256"/>
      <c r="H32" s="256"/>
    </row>
    <row r="33" spans="1:8" ht="15.6" x14ac:dyDescent="0.3">
      <c r="A33" s="257" t="s">
        <v>445</v>
      </c>
      <c r="B33" s="258" t="s">
        <v>186</v>
      </c>
      <c r="C33" s="260" t="s">
        <v>92</v>
      </c>
      <c r="D33" s="257" t="s">
        <v>445</v>
      </c>
      <c r="E33" s="256"/>
      <c r="F33" s="256"/>
      <c r="G33" s="256"/>
      <c r="H33" s="256"/>
    </row>
    <row r="34" spans="1:8" ht="15.6" x14ac:dyDescent="0.3">
      <c r="A34" s="257" t="s">
        <v>446</v>
      </c>
      <c r="B34" s="258" t="s">
        <v>187</v>
      </c>
      <c r="C34" s="260" t="s">
        <v>92</v>
      </c>
      <c r="D34" s="257" t="s">
        <v>446</v>
      </c>
      <c r="E34" s="256"/>
      <c r="F34" s="256"/>
      <c r="G34" s="256"/>
      <c r="H34" s="256"/>
    </row>
    <row r="35" spans="1:8" ht="15.6" x14ac:dyDescent="0.3">
      <c r="A35" s="257" t="s">
        <v>447</v>
      </c>
      <c r="B35" s="258" t="s">
        <v>188</v>
      </c>
      <c r="C35" s="261" t="s">
        <v>93</v>
      </c>
      <c r="D35" s="257" t="s">
        <v>447</v>
      </c>
      <c r="E35" s="256"/>
      <c r="F35" s="256"/>
      <c r="G35" s="256"/>
      <c r="H35" s="256"/>
    </row>
    <row r="36" spans="1:8" ht="15.6" x14ac:dyDescent="0.3">
      <c r="A36" s="257" t="s">
        <v>448</v>
      </c>
      <c r="B36" s="258" t="s">
        <v>189</v>
      </c>
      <c r="C36" s="261" t="s">
        <v>93</v>
      </c>
      <c r="D36" s="257" t="s">
        <v>448</v>
      </c>
      <c r="E36" s="256"/>
      <c r="F36" s="256"/>
      <c r="G36" s="256"/>
      <c r="H36" s="256"/>
    </row>
    <row r="37" spans="1:8" ht="15.6" x14ac:dyDescent="0.3">
      <c r="A37" s="257" t="s">
        <v>449</v>
      </c>
      <c r="B37" s="258" t="s">
        <v>190</v>
      </c>
      <c r="C37" s="261" t="s">
        <v>93</v>
      </c>
      <c r="D37" s="257" t="s">
        <v>449</v>
      </c>
      <c r="E37" s="256"/>
      <c r="F37" s="256"/>
      <c r="G37" s="256"/>
      <c r="H37" s="256"/>
    </row>
    <row r="38" spans="1:8" ht="15.6" x14ac:dyDescent="0.3">
      <c r="A38" s="257" t="s">
        <v>450</v>
      </c>
      <c r="B38" s="258" t="s">
        <v>191</v>
      </c>
      <c r="C38" s="261" t="s">
        <v>93</v>
      </c>
      <c r="D38" s="257" t="s">
        <v>450</v>
      </c>
      <c r="E38" s="256"/>
      <c r="F38" s="256"/>
      <c r="G38" s="256"/>
      <c r="H38" s="256"/>
    </row>
    <row r="39" spans="1:8" ht="15.6" x14ac:dyDescent="0.3">
      <c r="A39" s="257" t="s">
        <v>451</v>
      </c>
      <c r="B39" s="258" t="s">
        <v>192</v>
      </c>
      <c r="C39" s="261" t="s">
        <v>93</v>
      </c>
      <c r="D39" s="257" t="s">
        <v>451</v>
      </c>
      <c r="E39" s="256"/>
      <c r="F39" s="256"/>
      <c r="G39" s="256"/>
      <c r="H39" s="256"/>
    </row>
    <row r="40" spans="1:8" ht="15.6" x14ac:dyDescent="0.3">
      <c r="A40" s="257" t="s">
        <v>452</v>
      </c>
      <c r="B40" s="258" t="s">
        <v>193</v>
      </c>
      <c r="C40" s="261" t="s">
        <v>93</v>
      </c>
      <c r="D40" s="257" t="s">
        <v>452</v>
      </c>
      <c r="E40" s="256"/>
      <c r="F40" s="256"/>
      <c r="G40" s="256"/>
      <c r="H40" s="256"/>
    </row>
    <row r="41" spans="1:8" ht="15.6" x14ac:dyDescent="0.3">
      <c r="A41" s="257" t="s">
        <v>453</v>
      </c>
      <c r="B41" s="258" t="s">
        <v>194</v>
      </c>
      <c r="C41" s="261" t="s">
        <v>93</v>
      </c>
      <c r="D41" s="257" t="s">
        <v>453</v>
      </c>
      <c r="E41" s="256"/>
      <c r="F41" s="256"/>
      <c r="G41" s="256"/>
      <c r="H41" s="256"/>
    </row>
    <row r="42" spans="1:8" ht="15.6" x14ac:dyDescent="0.3">
      <c r="A42" s="257" t="s">
        <v>454</v>
      </c>
      <c r="B42" s="258" t="s">
        <v>195</v>
      </c>
      <c r="C42" s="261" t="s">
        <v>93</v>
      </c>
      <c r="D42" s="257" t="s">
        <v>454</v>
      </c>
      <c r="E42" s="256"/>
      <c r="F42" s="256"/>
      <c r="G42" s="256"/>
      <c r="H42" s="256"/>
    </row>
    <row r="43" spans="1:8" ht="15.6" x14ac:dyDescent="0.3">
      <c r="A43" s="257" t="s">
        <v>455</v>
      </c>
      <c r="B43" s="258" t="s">
        <v>196</v>
      </c>
      <c r="C43" s="261" t="s">
        <v>93</v>
      </c>
      <c r="D43" s="257" t="s">
        <v>455</v>
      </c>
      <c r="E43" s="256"/>
      <c r="F43" s="256"/>
      <c r="G43" s="256"/>
      <c r="H43" s="256"/>
    </row>
    <row r="44" spans="1:8" ht="15.6" x14ac:dyDescent="0.3">
      <c r="A44" s="257" t="s">
        <v>456</v>
      </c>
      <c r="B44" s="258" t="s">
        <v>197</v>
      </c>
      <c r="C44" s="261" t="s">
        <v>93</v>
      </c>
      <c r="D44" s="257" t="s">
        <v>456</v>
      </c>
      <c r="E44" s="256"/>
      <c r="F44" s="256"/>
      <c r="G44" s="256"/>
      <c r="H44" s="256"/>
    </row>
    <row r="45" spans="1:8" ht="15.6" x14ac:dyDescent="0.3">
      <c r="A45" s="257" t="s">
        <v>457</v>
      </c>
      <c r="B45" s="258" t="s">
        <v>198</v>
      </c>
      <c r="C45" s="262" t="s">
        <v>94</v>
      </c>
      <c r="D45" s="257" t="s">
        <v>457</v>
      </c>
      <c r="E45" s="256"/>
      <c r="F45" s="256"/>
      <c r="G45" s="256"/>
      <c r="H45" s="256"/>
    </row>
    <row r="46" spans="1:8" ht="15.6" x14ac:dyDescent="0.3">
      <c r="A46" s="257" t="s">
        <v>458</v>
      </c>
      <c r="B46" s="258" t="s">
        <v>199</v>
      </c>
      <c r="C46" s="262" t="s">
        <v>94</v>
      </c>
      <c r="D46" s="257" t="s">
        <v>458</v>
      </c>
      <c r="E46" s="256"/>
      <c r="F46" s="256"/>
      <c r="G46" s="256"/>
      <c r="H46" s="256"/>
    </row>
    <row r="47" spans="1:8" ht="15.6" x14ac:dyDescent="0.3">
      <c r="A47" s="257" t="s">
        <v>459</v>
      </c>
      <c r="B47" s="258" t="s">
        <v>200</v>
      </c>
      <c r="C47" s="262" t="s">
        <v>94</v>
      </c>
      <c r="D47" s="257" t="s">
        <v>459</v>
      </c>
      <c r="E47" s="256"/>
      <c r="F47" s="256"/>
      <c r="G47" s="256"/>
      <c r="H47" s="256"/>
    </row>
    <row r="48" spans="1:8" ht="15.6" x14ac:dyDescent="0.3">
      <c r="A48" s="257" t="s">
        <v>460</v>
      </c>
      <c r="B48" s="258" t="s">
        <v>201</v>
      </c>
      <c r="C48" s="262" t="s">
        <v>94</v>
      </c>
      <c r="D48" s="257" t="s">
        <v>460</v>
      </c>
      <c r="E48" s="256"/>
      <c r="F48" s="256"/>
      <c r="G48" s="256"/>
      <c r="H48" s="256"/>
    </row>
    <row r="49" spans="1:8" ht="15.6" x14ac:dyDescent="0.3">
      <c r="A49" s="257" t="s">
        <v>461</v>
      </c>
      <c r="B49" s="258" t="s">
        <v>202</v>
      </c>
      <c r="C49" s="262" t="s">
        <v>94</v>
      </c>
      <c r="D49" s="257" t="s">
        <v>461</v>
      </c>
      <c r="E49" s="256"/>
      <c r="F49" s="256"/>
      <c r="G49" s="256"/>
      <c r="H49" s="256"/>
    </row>
    <row r="50" spans="1:8" ht="15.6" x14ac:dyDescent="0.3">
      <c r="A50" s="257" t="s">
        <v>462</v>
      </c>
      <c r="B50" s="258" t="s">
        <v>203</v>
      </c>
      <c r="C50" s="262" t="s">
        <v>94</v>
      </c>
      <c r="D50" s="257" t="s">
        <v>462</v>
      </c>
      <c r="E50" s="256"/>
      <c r="F50" s="256"/>
      <c r="G50" s="256"/>
      <c r="H50" s="256"/>
    </row>
    <row r="51" spans="1:8" ht="15.6" x14ac:dyDescent="0.3">
      <c r="A51" s="257" t="s">
        <v>463</v>
      </c>
      <c r="B51" s="258" t="s">
        <v>204</v>
      </c>
      <c r="C51" s="262" t="s">
        <v>94</v>
      </c>
      <c r="D51" s="257" t="s">
        <v>463</v>
      </c>
      <c r="E51" s="256"/>
      <c r="F51" s="256"/>
      <c r="G51" s="256"/>
      <c r="H51" s="256"/>
    </row>
    <row r="52" spans="1:8" ht="15.6" x14ac:dyDescent="0.3">
      <c r="A52" s="257" t="s">
        <v>464</v>
      </c>
      <c r="B52" s="258" t="s">
        <v>205</v>
      </c>
      <c r="C52" s="262" t="s">
        <v>94</v>
      </c>
      <c r="D52" s="257" t="s">
        <v>464</v>
      </c>
      <c r="E52" s="256"/>
      <c r="F52" s="256"/>
      <c r="G52" s="256"/>
      <c r="H52" s="256"/>
    </row>
    <row r="53" spans="1:8" ht="15.6" x14ac:dyDescent="0.3">
      <c r="A53" s="257" t="s">
        <v>465</v>
      </c>
      <c r="B53" s="258" t="s">
        <v>206</v>
      </c>
      <c r="C53" s="262" t="s">
        <v>94</v>
      </c>
      <c r="D53" s="257" t="s">
        <v>465</v>
      </c>
      <c r="E53" s="256"/>
      <c r="F53" s="256"/>
      <c r="G53" s="256"/>
      <c r="H53" s="256"/>
    </row>
    <row r="54" spans="1:8" ht="15.6" x14ac:dyDescent="0.3">
      <c r="A54" s="257" t="s">
        <v>466</v>
      </c>
      <c r="B54" s="258" t="s">
        <v>207</v>
      </c>
      <c r="C54" s="262" t="s">
        <v>94</v>
      </c>
      <c r="D54" s="257" t="s">
        <v>466</v>
      </c>
      <c r="E54" s="256"/>
      <c r="F54" s="256"/>
      <c r="G54" s="256"/>
      <c r="H54" s="256"/>
    </row>
    <row r="55" spans="1:8" x14ac:dyDescent="0.3">
      <c r="A55" s="256"/>
      <c r="B55" s="256"/>
      <c r="C55" s="256"/>
      <c r="D55" s="256"/>
      <c r="E55" s="256"/>
      <c r="F55" s="256"/>
      <c r="G55" s="256"/>
      <c r="H55" s="256"/>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20C660-18B4-4A1E-8E67-C859DF4A461B}">
  <sheetPr codeName="Sheet13">
    <tabColor theme="8" tint="0.79998168889431442"/>
  </sheetPr>
  <dimension ref="A1:E62"/>
  <sheetViews>
    <sheetView workbookViewId="0">
      <selection activeCell="D40" sqref="D40"/>
    </sheetView>
  </sheetViews>
  <sheetFormatPr defaultRowHeight="14.4" x14ac:dyDescent="0.3"/>
  <cols>
    <col min="1" max="1" width="45.33203125" customWidth="1"/>
    <col min="2" max="2" width="22.44140625" customWidth="1"/>
    <col min="4" max="4" width="21.6640625" customWidth="1"/>
    <col min="5" max="5" width="22.6640625" customWidth="1"/>
  </cols>
  <sheetData>
    <row r="1" spans="1:5" x14ac:dyDescent="0.3">
      <c r="A1" s="11"/>
      <c r="B1" s="11" t="s">
        <v>68</v>
      </c>
      <c r="D1" s="11" t="s">
        <v>18</v>
      </c>
      <c r="E1" s="11" t="s">
        <v>68</v>
      </c>
    </row>
    <row r="2" spans="1:5" ht="57.6" x14ac:dyDescent="0.3">
      <c r="A2" s="324" t="s">
        <v>100</v>
      </c>
      <c r="B2" s="269" t="s">
        <v>467</v>
      </c>
      <c r="D2" s="12" t="s">
        <v>229</v>
      </c>
      <c r="E2" s="12" t="s">
        <v>468</v>
      </c>
    </row>
    <row r="3" spans="1:5" ht="28.8" x14ac:dyDescent="0.3">
      <c r="A3" s="324" t="s">
        <v>155</v>
      </c>
      <c r="B3" s="269" t="s">
        <v>467</v>
      </c>
      <c r="D3" s="13" t="s">
        <v>256</v>
      </c>
      <c r="E3" s="14" t="s">
        <v>469</v>
      </c>
    </row>
    <row r="4" spans="1:5" ht="43.2" x14ac:dyDescent="0.3">
      <c r="A4" s="324" t="s">
        <v>131</v>
      </c>
      <c r="B4" s="269" t="s">
        <v>467</v>
      </c>
      <c r="D4" s="13" t="s">
        <v>232</v>
      </c>
      <c r="E4" s="14" t="s">
        <v>470</v>
      </c>
    </row>
    <row r="5" spans="1:5" ht="28.8" x14ac:dyDescent="0.3">
      <c r="A5" s="324" t="s">
        <v>163</v>
      </c>
      <c r="B5" s="269" t="s">
        <v>471</v>
      </c>
      <c r="D5" s="13" t="s">
        <v>262</v>
      </c>
      <c r="E5" s="14" t="s">
        <v>470</v>
      </c>
    </row>
    <row r="6" spans="1:5" ht="28.8" x14ac:dyDescent="0.3">
      <c r="A6" s="324" t="s">
        <v>159</v>
      </c>
      <c r="B6" s="269" t="s">
        <v>472</v>
      </c>
      <c r="D6" s="13" t="s">
        <v>235</v>
      </c>
      <c r="E6" s="14" t="s">
        <v>470</v>
      </c>
    </row>
    <row r="7" spans="1:5" ht="43.2" x14ac:dyDescent="0.3">
      <c r="A7" s="324" t="s">
        <v>115</v>
      </c>
      <c r="B7" s="269" t="s">
        <v>467</v>
      </c>
      <c r="D7" s="13" t="s">
        <v>241</v>
      </c>
      <c r="E7" s="14" t="s">
        <v>469</v>
      </c>
    </row>
    <row r="8" spans="1:5" ht="28.8" x14ac:dyDescent="0.3">
      <c r="A8" s="324" t="s">
        <v>105</v>
      </c>
      <c r="B8" s="269" t="s">
        <v>473</v>
      </c>
      <c r="D8" s="13" t="s">
        <v>238</v>
      </c>
      <c r="E8" s="14" t="s">
        <v>474</v>
      </c>
    </row>
    <row r="9" spans="1:5" ht="28.8" x14ac:dyDescent="0.3">
      <c r="A9" s="324" t="s">
        <v>110</v>
      </c>
      <c r="B9" s="269" t="s">
        <v>467</v>
      </c>
      <c r="D9" s="13" t="s">
        <v>250</v>
      </c>
      <c r="E9" s="15" t="s">
        <v>470</v>
      </c>
    </row>
    <row r="10" spans="1:5" ht="43.2" x14ac:dyDescent="0.3">
      <c r="A10" s="324" t="s">
        <v>149</v>
      </c>
      <c r="B10" s="269" t="s">
        <v>149</v>
      </c>
      <c r="D10" s="13" t="s">
        <v>247</v>
      </c>
      <c r="E10" s="14" t="s">
        <v>475</v>
      </c>
    </row>
    <row r="11" spans="1:5" ht="28.8" x14ac:dyDescent="0.3">
      <c r="A11" s="324" t="s">
        <v>148</v>
      </c>
      <c r="B11" s="269" t="s">
        <v>476</v>
      </c>
      <c r="D11" s="13" t="s">
        <v>223</v>
      </c>
      <c r="E11" s="13" t="s">
        <v>469</v>
      </c>
    </row>
    <row r="12" spans="1:5" ht="28.8" x14ac:dyDescent="0.3">
      <c r="A12" s="324" t="s">
        <v>169</v>
      </c>
      <c r="B12" s="269" t="s">
        <v>477</v>
      </c>
      <c r="D12" s="13" t="s">
        <v>264</v>
      </c>
      <c r="E12" s="13" t="s">
        <v>478</v>
      </c>
    </row>
    <row r="13" spans="1:5" ht="43.2" x14ac:dyDescent="0.3">
      <c r="A13" s="324" t="s">
        <v>182</v>
      </c>
      <c r="B13" s="269" t="s">
        <v>479</v>
      </c>
      <c r="D13" s="13" t="s">
        <v>273</v>
      </c>
      <c r="E13" s="13" t="s">
        <v>479</v>
      </c>
    </row>
    <row r="14" spans="1:5" ht="28.8" x14ac:dyDescent="0.3">
      <c r="A14" s="324" t="s">
        <v>184</v>
      </c>
      <c r="B14" s="269" t="s">
        <v>479</v>
      </c>
      <c r="D14" s="13" t="s">
        <v>244</v>
      </c>
      <c r="E14" s="13" t="s">
        <v>480</v>
      </c>
    </row>
    <row r="15" spans="1:5" ht="28.8" x14ac:dyDescent="0.3">
      <c r="A15" s="324" t="s">
        <v>135</v>
      </c>
      <c r="B15" s="269" t="s">
        <v>481</v>
      </c>
      <c r="D15" s="13" t="s">
        <v>216</v>
      </c>
      <c r="E15" s="13" t="s">
        <v>482</v>
      </c>
    </row>
    <row r="16" spans="1:5" ht="28.8" x14ac:dyDescent="0.3">
      <c r="A16" s="324" t="s">
        <v>145</v>
      </c>
      <c r="B16" s="269" t="s">
        <v>483</v>
      </c>
      <c r="D16" s="13" t="s">
        <v>219</v>
      </c>
      <c r="E16" s="13" t="s">
        <v>484</v>
      </c>
    </row>
    <row r="17" spans="1:5" ht="72" x14ac:dyDescent="0.3">
      <c r="A17" s="324" t="s">
        <v>101</v>
      </c>
      <c r="B17" s="269" t="s">
        <v>485</v>
      </c>
      <c r="D17" s="13" t="s">
        <v>259</v>
      </c>
      <c r="E17" s="13" t="s">
        <v>486</v>
      </c>
    </row>
    <row r="18" spans="1:5" ht="28.8" x14ac:dyDescent="0.3">
      <c r="A18" s="324" t="s">
        <v>138</v>
      </c>
      <c r="B18" s="269" t="s">
        <v>485</v>
      </c>
      <c r="D18" s="13" t="s">
        <v>227</v>
      </c>
      <c r="E18" s="13" t="s">
        <v>227</v>
      </c>
    </row>
    <row r="19" spans="1:5" ht="28.8" x14ac:dyDescent="0.3">
      <c r="A19" s="324" t="s">
        <v>142</v>
      </c>
      <c r="B19" s="269" t="s">
        <v>485</v>
      </c>
      <c r="D19" s="14" t="s">
        <v>253</v>
      </c>
      <c r="E19" s="14" t="s">
        <v>487</v>
      </c>
    </row>
    <row r="20" spans="1:5" ht="43.2" x14ac:dyDescent="0.3">
      <c r="A20" s="324" t="s">
        <v>122</v>
      </c>
      <c r="B20" s="269" t="s">
        <v>469</v>
      </c>
      <c r="D20" s="13" t="s">
        <v>488</v>
      </c>
      <c r="E20" s="13" t="s">
        <v>489</v>
      </c>
    </row>
    <row r="21" spans="1:5" ht="72" x14ac:dyDescent="0.3">
      <c r="A21" s="324" t="s">
        <v>174</v>
      </c>
      <c r="B21" s="269" t="s">
        <v>490</v>
      </c>
      <c r="D21" s="13" t="s">
        <v>218</v>
      </c>
      <c r="E21" s="13" t="s">
        <v>491</v>
      </c>
    </row>
    <row r="22" spans="1:5" ht="86.4" x14ac:dyDescent="0.3">
      <c r="A22" s="324" t="s">
        <v>121</v>
      </c>
      <c r="B22" s="269" t="s">
        <v>492</v>
      </c>
      <c r="D22" s="13" t="s">
        <v>221</v>
      </c>
      <c r="E22" s="13" t="s">
        <v>491</v>
      </c>
    </row>
    <row r="23" spans="1:5" ht="43.2" x14ac:dyDescent="0.3">
      <c r="A23" s="324" t="s">
        <v>177</v>
      </c>
      <c r="B23" s="269" t="s">
        <v>493</v>
      </c>
      <c r="D23" s="13" t="s">
        <v>263</v>
      </c>
      <c r="E23" s="13" t="s">
        <v>469</v>
      </c>
    </row>
    <row r="24" spans="1:5" ht="43.2" x14ac:dyDescent="0.3">
      <c r="A24" s="324" t="s">
        <v>165</v>
      </c>
      <c r="B24" s="269" t="s">
        <v>494</v>
      </c>
      <c r="D24" s="13" t="s">
        <v>257</v>
      </c>
      <c r="E24" s="13" t="s">
        <v>469</v>
      </c>
    </row>
    <row r="25" spans="1:5" ht="57.6" x14ac:dyDescent="0.3">
      <c r="A25" s="324" t="s">
        <v>98</v>
      </c>
      <c r="B25" s="269" t="s">
        <v>495</v>
      </c>
      <c r="D25" s="13" t="s">
        <v>254</v>
      </c>
      <c r="E25" s="13" t="s">
        <v>469</v>
      </c>
    </row>
    <row r="26" spans="1:5" ht="57.6" x14ac:dyDescent="0.3">
      <c r="A26" s="324" t="s">
        <v>113</v>
      </c>
      <c r="B26" s="269" t="s">
        <v>495</v>
      </c>
      <c r="D26" s="13" t="s">
        <v>220</v>
      </c>
      <c r="E26" s="13" t="s">
        <v>496</v>
      </c>
    </row>
    <row r="27" spans="1:5" ht="72" x14ac:dyDescent="0.3">
      <c r="A27" s="324" t="s">
        <v>123</v>
      </c>
      <c r="B27" s="269" t="s">
        <v>497</v>
      </c>
      <c r="D27" s="13" t="s">
        <v>260</v>
      </c>
      <c r="E27" s="13" t="s">
        <v>498</v>
      </c>
    </row>
    <row r="28" spans="1:5" ht="57.6" x14ac:dyDescent="0.3">
      <c r="A28" s="324" t="s">
        <v>103</v>
      </c>
      <c r="B28" s="269" t="s">
        <v>469</v>
      </c>
      <c r="D28" s="13" t="s">
        <v>217</v>
      </c>
      <c r="E28" s="13" t="s">
        <v>469</v>
      </c>
    </row>
    <row r="29" spans="1:5" ht="43.2" x14ac:dyDescent="0.3">
      <c r="A29" s="324" t="s">
        <v>108</v>
      </c>
      <c r="B29" s="269" t="s">
        <v>469</v>
      </c>
      <c r="D29" s="13" t="s">
        <v>236</v>
      </c>
      <c r="E29" s="13" t="s">
        <v>469</v>
      </c>
    </row>
    <row r="30" spans="1:5" ht="57.6" x14ac:dyDescent="0.3">
      <c r="A30" s="324" t="s">
        <v>118</v>
      </c>
      <c r="B30" s="269" t="s">
        <v>469</v>
      </c>
      <c r="D30" s="13" t="s">
        <v>230</v>
      </c>
      <c r="E30" s="13" t="s">
        <v>469</v>
      </c>
    </row>
    <row r="31" spans="1:5" ht="72" x14ac:dyDescent="0.3">
      <c r="A31" s="324" t="s">
        <v>133</v>
      </c>
      <c r="B31" s="269" t="s">
        <v>499</v>
      </c>
      <c r="D31" s="13" t="s">
        <v>248</v>
      </c>
      <c r="E31" s="13" t="s">
        <v>469</v>
      </c>
    </row>
    <row r="32" spans="1:5" ht="86.4" x14ac:dyDescent="0.3">
      <c r="A32" s="324" t="s">
        <v>97</v>
      </c>
      <c r="B32" s="269" t="s">
        <v>469</v>
      </c>
      <c r="D32" s="13" t="s">
        <v>251</v>
      </c>
      <c r="E32" s="13" t="s">
        <v>469</v>
      </c>
    </row>
    <row r="33" spans="1:5" ht="43.2" x14ac:dyDescent="0.3">
      <c r="A33" s="324" t="s">
        <v>102</v>
      </c>
      <c r="B33" s="269" t="s">
        <v>469</v>
      </c>
      <c r="D33" s="13" t="s">
        <v>245</v>
      </c>
      <c r="E33" s="13" t="s">
        <v>469</v>
      </c>
    </row>
    <row r="34" spans="1:5" ht="57.6" x14ac:dyDescent="0.3">
      <c r="A34" s="324" t="s">
        <v>117</v>
      </c>
      <c r="B34" s="269" t="s">
        <v>469</v>
      </c>
      <c r="D34" s="13" t="s">
        <v>239</v>
      </c>
      <c r="E34" s="13" t="s">
        <v>469</v>
      </c>
    </row>
    <row r="35" spans="1:5" ht="28.8" x14ac:dyDescent="0.3">
      <c r="A35" s="324" t="s">
        <v>126</v>
      </c>
      <c r="B35" s="269" t="s">
        <v>469</v>
      </c>
      <c r="D35" s="13" t="s">
        <v>228</v>
      </c>
      <c r="E35" s="13" t="s">
        <v>469</v>
      </c>
    </row>
    <row r="36" spans="1:5" ht="86.4" x14ac:dyDescent="0.3">
      <c r="A36" s="324" t="s">
        <v>157</v>
      </c>
      <c r="B36" s="269" t="s">
        <v>469</v>
      </c>
      <c r="D36" s="13" t="s">
        <v>224</v>
      </c>
      <c r="E36" s="14" t="s">
        <v>469</v>
      </c>
    </row>
    <row r="37" spans="1:5" ht="43.2" x14ac:dyDescent="0.3">
      <c r="A37" s="324" t="s">
        <v>161</v>
      </c>
      <c r="B37" s="269" t="s">
        <v>469</v>
      </c>
      <c r="D37" s="13" t="s">
        <v>242</v>
      </c>
      <c r="E37" s="13" t="s">
        <v>469</v>
      </c>
    </row>
    <row r="38" spans="1:5" ht="57.6" x14ac:dyDescent="0.3">
      <c r="A38" s="324" t="s">
        <v>129</v>
      </c>
      <c r="B38" s="269" t="s">
        <v>469</v>
      </c>
      <c r="D38" s="13" t="s">
        <v>233</v>
      </c>
      <c r="E38" s="13" t="s">
        <v>469</v>
      </c>
    </row>
    <row r="39" spans="1:5" ht="43.2" x14ac:dyDescent="0.3">
      <c r="A39" s="324" t="s">
        <v>153</v>
      </c>
      <c r="B39" s="269" t="s">
        <v>469</v>
      </c>
      <c r="D39" s="13" t="s">
        <v>226</v>
      </c>
      <c r="E39" s="13" t="s">
        <v>469</v>
      </c>
    </row>
    <row r="40" spans="1:5" ht="57.6" x14ac:dyDescent="0.3">
      <c r="A40" s="324" t="s">
        <v>140</v>
      </c>
      <c r="B40" s="269" t="s">
        <v>469</v>
      </c>
      <c r="D40" s="13" t="s">
        <v>500</v>
      </c>
      <c r="E40" s="13" t="s">
        <v>469</v>
      </c>
    </row>
    <row r="41" spans="1:5" ht="28.8" x14ac:dyDescent="0.3">
      <c r="A41" s="324" t="s">
        <v>112</v>
      </c>
      <c r="B41" s="269" t="s">
        <v>469</v>
      </c>
      <c r="D41" s="13" t="s">
        <v>246</v>
      </c>
      <c r="E41" s="14" t="s">
        <v>470</v>
      </c>
    </row>
    <row r="42" spans="1:5" ht="28.8" x14ac:dyDescent="0.3">
      <c r="A42" s="324" t="s">
        <v>136</v>
      </c>
      <c r="B42" s="269" t="s">
        <v>469</v>
      </c>
      <c r="D42" s="13" t="s">
        <v>231</v>
      </c>
      <c r="E42" s="14" t="s">
        <v>470</v>
      </c>
    </row>
    <row r="43" spans="1:5" ht="28.8" x14ac:dyDescent="0.3">
      <c r="A43" s="324" t="s">
        <v>166</v>
      </c>
      <c r="B43" s="269" t="s">
        <v>469</v>
      </c>
      <c r="D43" s="13" t="s">
        <v>240</v>
      </c>
      <c r="E43" s="14" t="s">
        <v>501</v>
      </c>
    </row>
    <row r="44" spans="1:5" ht="28.8" x14ac:dyDescent="0.3">
      <c r="A44" s="324" t="s">
        <v>143</v>
      </c>
      <c r="B44" s="269" t="s">
        <v>469</v>
      </c>
      <c r="D44" s="13" t="s">
        <v>243</v>
      </c>
      <c r="E44" s="13" t="s">
        <v>502</v>
      </c>
    </row>
    <row r="45" spans="1:5" ht="43.2" x14ac:dyDescent="0.3">
      <c r="A45" s="324" t="s">
        <v>150</v>
      </c>
      <c r="B45" s="269" t="s">
        <v>469</v>
      </c>
      <c r="D45" s="13" t="s">
        <v>261</v>
      </c>
      <c r="E45" s="15" t="s">
        <v>503</v>
      </c>
    </row>
    <row r="46" spans="1:5" ht="28.8" x14ac:dyDescent="0.3">
      <c r="A46" s="324" t="s">
        <v>107</v>
      </c>
      <c r="B46" s="269" t="s">
        <v>469</v>
      </c>
      <c r="D46" s="13" t="s">
        <v>234</v>
      </c>
      <c r="E46" s="13" t="s">
        <v>504</v>
      </c>
    </row>
    <row r="47" spans="1:5" ht="28.8" x14ac:dyDescent="0.3">
      <c r="A47" s="324" t="s">
        <v>146</v>
      </c>
      <c r="B47" s="269" t="s">
        <v>505</v>
      </c>
      <c r="D47" s="13" t="s">
        <v>237</v>
      </c>
      <c r="E47" s="13" t="s">
        <v>504</v>
      </c>
    </row>
    <row r="48" spans="1:5" ht="57.6" x14ac:dyDescent="0.3">
      <c r="A48" s="324" t="s">
        <v>506</v>
      </c>
      <c r="B48" s="269" t="s">
        <v>507</v>
      </c>
      <c r="D48" s="13" t="s">
        <v>269</v>
      </c>
      <c r="E48" s="13" t="s">
        <v>504</v>
      </c>
    </row>
    <row r="49" spans="1:5" ht="43.2" x14ac:dyDescent="0.3">
      <c r="A49" s="324" t="s">
        <v>125</v>
      </c>
      <c r="B49" s="270" t="s">
        <v>467</v>
      </c>
      <c r="D49" s="13" t="s">
        <v>268</v>
      </c>
      <c r="E49" s="13" t="s">
        <v>490</v>
      </c>
    </row>
    <row r="50" spans="1:5" ht="57.6" x14ac:dyDescent="0.3">
      <c r="A50" s="324" t="s">
        <v>120</v>
      </c>
      <c r="B50" s="269" t="s">
        <v>508</v>
      </c>
      <c r="D50" s="13" t="s">
        <v>271</v>
      </c>
      <c r="E50" s="14" t="s">
        <v>509</v>
      </c>
    </row>
    <row r="51" spans="1:5" ht="28.8" x14ac:dyDescent="0.3">
      <c r="A51" s="324" t="s">
        <v>156</v>
      </c>
      <c r="B51" s="269" t="s">
        <v>510</v>
      </c>
      <c r="D51" s="13" t="s">
        <v>225</v>
      </c>
      <c r="E51" s="13" t="s">
        <v>469</v>
      </c>
    </row>
    <row r="52" spans="1:5" ht="57.6" x14ac:dyDescent="0.3">
      <c r="A52" s="324" t="s">
        <v>160</v>
      </c>
      <c r="B52" s="269" t="s">
        <v>504</v>
      </c>
      <c r="D52" s="14" t="s">
        <v>270</v>
      </c>
      <c r="E52" s="13" t="s">
        <v>504</v>
      </c>
    </row>
    <row r="53" spans="1:5" ht="57.6" x14ac:dyDescent="0.3">
      <c r="A53" s="324" t="s">
        <v>152</v>
      </c>
      <c r="B53" s="269" t="s">
        <v>504</v>
      </c>
      <c r="D53" s="13" t="s">
        <v>255</v>
      </c>
      <c r="E53" s="13" t="s">
        <v>504</v>
      </c>
    </row>
    <row r="54" spans="1:5" ht="28.8" x14ac:dyDescent="0.3">
      <c r="A54" s="324" t="s">
        <v>111</v>
      </c>
      <c r="B54" s="269" t="s">
        <v>504</v>
      </c>
      <c r="D54" s="13" t="s">
        <v>272</v>
      </c>
      <c r="E54" s="13" t="s">
        <v>504</v>
      </c>
    </row>
    <row r="55" spans="1:5" ht="43.2" x14ac:dyDescent="0.3">
      <c r="A55" s="324" t="s">
        <v>106</v>
      </c>
      <c r="B55" s="269" t="s">
        <v>507</v>
      </c>
      <c r="D55" s="13" t="s">
        <v>275</v>
      </c>
      <c r="E55" s="13" t="s">
        <v>504</v>
      </c>
    </row>
    <row r="56" spans="1:5" ht="43.2" x14ac:dyDescent="0.3">
      <c r="A56" s="324" t="s">
        <v>95</v>
      </c>
      <c r="B56" s="269" t="s">
        <v>511</v>
      </c>
      <c r="D56" s="13" t="s">
        <v>265</v>
      </c>
      <c r="E56" s="13" t="s">
        <v>504</v>
      </c>
    </row>
    <row r="57" spans="1:5" ht="57.6" x14ac:dyDescent="0.3">
      <c r="A57" s="324" t="s">
        <v>128</v>
      </c>
      <c r="B57" s="269" t="s">
        <v>512</v>
      </c>
      <c r="D57" s="13" t="s">
        <v>274</v>
      </c>
      <c r="E57" s="13" t="s">
        <v>504</v>
      </c>
    </row>
    <row r="58" spans="1:5" ht="43.2" x14ac:dyDescent="0.3">
      <c r="A58" s="324" t="s">
        <v>96</v>
      </c>
      <c r="B58" s="269" t="s">
        <v>513</v>
      </c>
      <c r="D58" s="13" t="s">
        <v>222</v>
      </c>
      <c r="E58" s="13" t="s">
        <v>514</v>
      </c>
    </row>
    <row r="59" spans="1:5" ht="28.8" x14ac:dyDescent="0.3">
      <c r="A59" s="324" t="s">
        <v>139</v>
      </c>
      <c r="B59" s="269" t="s">
        <v>469</v>
      </c>
      <c r="D59" s="13" t="s">
        <v>258</v>
      </c>
      <c r="E59" s="13" t="s">
        <v>515</v>
      </c>
    </row>
    <row r="60" spans="1:5" ht="57.6" x14ac:dyDescent="0.3">
      <c r="A60" s="324" t="s">
        <v>132</v>
      </c>
      <c r="B60" s="269" t="s">
        <v>469</v>
      </c>
      <c r="D60" s="13" t="s">
        <v>249</v>
      </c>
      <c r="E60" s="13" t="s">
        <v>516</v>
      </c>
    </row>
    <row r="61" spans="1:5" ht="43.2" x14ac:dyDescent="0.3">
      <c r="A61" s="324" t="s">
        <v>116</v>
      </c>
      <c r="B61" s="269" t="s">
        <v>517</v>
      </c>
      <c r="D61" s="13" t="s">
        <v>252</v>
      </c>
      <c r="E61" s="13" t="s">
        <v>473</v>
      </c>
    </row>
    <row r="62" spans="1:5" ht="57.6" x14ac:dyDescent="0.3">
      <c r="A62" s="324" t="s">
        <v>171</v>
      </c>
      <c r="B62" s="270" t="s">
        <v>509</v>
      </c>
      <c r="D62" s="13" t="s">
        <v>267</v>
      </c>
      <c r="E62" s="13" t="s">
        <v>504</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9"/>
  <dimension ref="A1:B63"/>
  <sheetViews>
    <sheetView zoomScale="90" zoomScaleNormal="90" workbookViewId="0">
      <pane ySplit="1" topLeftCell="A44" activePane="bottomLeft" state="frozen"/>
      <selection sqref="A1:A2"/>
      <selection pane="bottomLeft" activeCell="F23" sqref="F23"/>
    </sheetView>
  </sheetViews>
  <sheetFormatPr defaultColWidth="10.6640625" defaultRowHeight="15.6" x14ac:dyDescent="0.3"/>
  <cols>
    <col min="1" max="1" width="40.6640625" style="2" customWidth="1"/>
    <col min="2" max="2" width="62.33203125" style="1" customWidth="1"/>
    <col min="3" max="16384" width="10.6640625" style="1"/>
  </cols>
  <sheetData>
    <row r="1" spans="1:2" ht="22.95" customHeight="1" x14ac:dyDescent="0.25">
      <c r="A1" s="9" t="s">
        <v>337</v>
      </c>
      <c r="B1" s="10"/>
    </row>
    <row r="2" spans="1:2" x14ac:dyDescent="0.3">
      <c r="A2" s="3"/>
    </row>
    <row r="3" spans="1:2" x14ac:dyDescent="0.3">
      <c r="A3" s="5" t="s">
        <v>518</v>
      </c>
      <c r="B3" s="7" t="s">
        <v>519</v>
      </c>
    </row>
    <row r="4" spans="1:2" x14ac:dyDescent="0.3">
      <c r="A4" s="5"/>
      <c r="B4" s="7" t="s">
        <v>520</v>
      </c>
    </row>
    <row r="5" spans="1:2" x14ac:dyDescent="0.3">
      <c r="A5" s="5"/>
      <c r="B5" s="7" t="s">
        <v>521</v>
      </c>
    </row>
    <row r="6" spans="1:2" x14ac:dyDescent="0.3">
      <c r="A6" s="5"/>
      <c r="B6" s="7" t="s">
        <v>522</v>
      </c>
    </row>
    <row r="7" spans="1:2" x14ac:dyDescent="0.3">
      <c r="A7" s="5"/>
      <c r="B7" s="7" t="s">
        <v>523</v>
      </c>
    </row>
    <row r="8" spans="1:2" x14ac:dyDescent="0.3">
      <c r="A8" s="5"/>
      <c r="B8" s="7" t="s">
        <v>524</v>
      </c>
    </row>
    <row r="9" spans="1:2" x14ac:dyDescent="0.3">
      <c r="A9" s="5"/>
      <c r="B9" s="7" t="s">
        <v>525</v>
      </c>
    </row>
    <row r="10" spans="1:2" x14ac:dyDescent="0.3">
      <c r="A10" s="6"/>
      <c r="B10" s="7" t="s">
        <v>526</v>
      </c>
    </row>
    <row r="11" spans="1:2" x14ac:dyDescent="0.3">
      <c r="A11" s="5" t="s">
        <v>527</v>
      </c>
      <c r="B11" s="7" t="s">
        <v>528</v>
      </c>
    </row>
    <row r="12" spans="1:2" x14ac:dyDescent="0.3">
      <c r="A12" s="5"/>
      <c r="B12" s="7" t="s">
        <v>529</v>
      </c>
    </row>
    <row r="13" spans="1:2" x14ac:dyDescent="0.3">
      <c r="A13" s="5"/>
      <c r="B13" s="7" t="s">
        <v>530</v>
      </c>
    </row>
    <row r="14" spans="1:2" x14ac:dyDescent="0.3">
      <c r="A14" s="5"/>
      <c r="B14" s="7" t="s">
        <v>531</v>
      </c>
    </row>
    <row r="15" spans="1:2" x14ac:dyDescent="0.3">
      <c r="A15" s="5"/>
      <c r="B15" s="7" t="s">
        <v>532</v>
      </c>
    </row>
    <row r="16" spans="1:2" x14ac:dyDescent="0.3">
      <c r="A16" s="6"/>
      <c r="B16" s="7" t="s">
        <v>533</v>
      </c>
    </row>
    <row r="17" spans="1:2" x14ac:dyDescent="0.3">
      <c r="A17" s="5" t="s">
        <v>534</v>
      </c>
      <c r="B17" s="7" t="s">
        <v>535</v>
      </c>
    </row>
    <row r="18" spans="1:2" x14ac:dyDescent="0.3">
      <c r="A18" s="5"/>
      <c r="B18" s="7" t="s">
        <v>536</v>
      </c>
    </row>
    <row r="19" spans="1:2" x14ac:dyDescent="0.3">
      <c r="A19" s="5"/>
      <c r="B19" s="7" t="s">
        <v>537</v>
      </c>
    </row>
    <row r="20" spans="1:2" x14ac:dyDescent="0.3">
      <c r="A20" s="5"/>
      <c r="B20" s="7" t="s">
        <v>538</v>
      </c>
    </row>
    <row r="21" spans="1:2" x14ac:dyDescent="0.3">
      <c r="A21" s="5"/>
      <c r="B21" s="7" t="s">
        <v>539</v>
      </c>
    </row>
    <row r="22" spans="1:2" x14ac:dyDescent="0.3">
      <c r="A22" s="6"/>
      <c r="B22" s="7" t="s">
        <v>540</v>
      </c>
    </row>
    <row r="23" spans="1:2" x14ac:dyDescent="0.3">
      <c r="A23" s="6" t="s">
        <v>541</v>
      </c>
      <c r="B23" s="7" t="s">
        <v>542</v>
      </c>
    </row>
    <row r="24" spans="1:2" x14ac:dyDescent="0.3">
      <c r="A24" s="5" t="s">
        <v>543</v>
      </c>
      <c r="B24" s="7" t="s">
        <v>544</v>
      </c>
    </row>
    <row r="25" spans="1:2" x14ac:dyDescent="0.3">
      <c r="A25" s="5"/>
      <c r="B25" s="7" t="s">
        <v>545</v>
      </c>
    </row>
    <row r="26" spans="1:2" x14ac:dyDescent="0.3">
      <c r="A26" s="5"/>
      <c r="B26" s="7" t="s">
        <v>546</v>
      </c>
    </row>
    <row r="27" spans="1:2" x14ac:dyDescent="0.3">
      <c r="A27" s="5"/>
      <c r="B27" s="7" t="s">
        <v>547</v>
      </c>
    </row>
    <row r="28" spans="1:2" x14ac:dyDescent="0.3">
      <c r="A28" s="6"/>
      <c r="B28" s="7" t="s">
        <v>548</v>
      </c>
    </row>
    <row r="29" spans="1:2" x14ac:dyDescent="0.3">
      <c r="A29" s="5" t="s">
        <v>549</v>
      </c>
      <c r="B29" s="7" t="s">
        <v>550</v>
      </c>
    </row>
    <row r="30" spans="1:2" x14ac:dyDescent="0.3">
      <c r="A30" s="5"/>
      <c r="B30" s="7" t="s">
        <v>551</v>
      </c>
    </row>
    <row r="31" spans="1:2" x14ac:dyDescent="0.3">
      <c r="A31" s="5"/>
      <c r="B31" s="7" t="s">
        <v>552</v>
      </c>
    </row>
    <row r="32" spans="1:2" x14ac:dyDescent="0.3">
      <c r="A32" s="5"/>
      <c r="B32" s="7" t="s">
        <v>553</v>
      </c>
    </row>
    <row r="33" spans="1:2" x14ac:dyDescent="0.3">
      <c r="A33" s="5"/>
      <c r="B33" s="7" t="s">
        <v>554</v>
      </c>
    </row>
    <row r="34" spans="1:2" x14ac:dyDescent="0.3">
      <c r="A34" s="5"/>
      <c r="B34" s="7" t="s">
        <v>555</v>
      </c>
    </row>
    <row r="35" spans="1:2" x14ac:dyDescent="0.3">
      <c r="A35" s="5"/>
      <c r="B35" s="7" t="s">
        <v>556</v>
      </c>
    </row>
    <row r="36" spans="1:2" x14ac:dyDescent="0.3">
      <c r="A36" s="6"/>
      <c r="B36" s="7" t="s">
        <v>557</v>
      </c>
    </row>
    <row r="37" spans="1:2" x14ac:dyDescent="0.3">
      <c r="A37" s="5" t="s">
        <v>558</v>
      </c>
      <c r="B37" s="7" t="s">
        <v>559</v>
      </c>
    </row>
    <row r="38" spans="1:2" x14ac:dyDescent="0.3">
      <c r="A38" s="5"/>
      <c r="B38" s="7" t="s">
        <v>560</v>
      </c>
    </row>
    <row r="39" spans="1:2" x14ac:dyDescent="0.3">
      <c r="A39" s="5"/>
      <c r="B39" s="7" t="s">
        <v>561</v>
      </c>
    </row>
    <row r="40" spans="1:2" x14ac:dyDescent="0.3">
      <c r="A40" s="5"/>
      <c r="B40" s="7" t="s">
        <v>562</v>
      </c>
    </row>
    <row r="41" spans="1:2" x14ac:dyDescent="0.3">
      <c r="A41" s="6"/>
      <c r="B41" s="7" t="s">
        <v>563</v>
      </c>
    </row>
    <row r="42" spans="1:2" x14ac:dyDescent="0.3">
      <c r="A42" s="5" t="s">
        <v>564</v>
      </c>
      <c r="B42" s="8" t="s">
        <v>565</v>
      </c>
    </row>
    <row r="43" spans="1:2" x14ac:dyDescent="0.3">
      <c r="A43" s="5"/>
      <c r="B43" s="7" t="s">
        <v>566</v>
      </c>
    </row>
    <row r="44" spans="1:2" x14ac:dyDescent="0.3">
      <c r="A44" s="5"/>
      <c r="B44" s="7" t="s">
        <v>567</v>
      </c>
    </row>
    <row r="45" spans="1:2" x14ac:dyDescent="0.3">
      <c r="A45" s="5"/>
      <c r="B45" s="7" t="s">
        <v>568</v>
      </c>
    </row>
    <row r="46" spans="1:2" x14ac:dyDescent="0.3">
      <c r="A46" s="3"/>
      <c r="B46" s="7" t="s">
        <v>569</v>
      </c>
    </row>
    <row r="47" spans="1:2" x14ac:dyDescent="0.3">
      <c r="A47" s="3" t="s">
        <v>570</v>
      </c>
      <c r="B47" s="8" t="s">
        <v>570</v>
      </c>
    </row>
    <row r="48" spans="1:2" x14ac:dyDescent="0.3">
      <c r="A48" s="3" t="s">
        <v>571</v>
      </c>
      <c r="B48" s="8" t="s">
        <v>572</v>
      </c>
    </row>
    <row r="49" spans="1:2" x14ac:dyDescent="0.3">
      <c r="A49" s="2" t="s">
        <v>573</v>
      </c>
      <c r="B49" s="8" t="s">
        <v>574</v>
      </c>
    </row>
    <row r="50" spans="1:2" x14ac:dyDescent="0.3">
      <c r="B50" s="8" t="s">
        <v>546</v>
      </c>
    </row>
    <row r="51" spans="1:2" x14ac:dyDescent="0.3">
      <c r="B51" s="8" t="s">
        <v>575</v>
      </c>
    </row>
    <row r="52" spans="1:2" x14ac:dyDescent="0.3">
      <c r="B52" s="8" t="s">
        <v>547</v>
      </c>
    </row>
    <row r="53" spans="1:2" x14ac:dyDescent="0.3">
      <c r="B53" s="8" t="s">
        <v>573</v>
      </c>
    </row>
    <row r="54" spans="1:2" x14ac:dyDescent="0.3">
      <c r="B54" s="8" t="s">
        <v>547</v>
      </c>
    </row>
    <row r="55" spans="1:2" x14ac:dyDescent="0.3">
      <c r="A55" s="4" t="s">
        <v>576</v>
      </c>
      <c r="B55" s="8" t="s">
        <v>577</v>
      </c>
    </row>
    <row r="56" spans="1:2" x14ac:dyDescent="0.3">
      <c r="B56" s="8" t="s">
        <v>578</v>
      </c>
    </row>
    <row r="57" spans="1:2" x14ac:dyDescent="0.3">
      <c r="B57" s="7" t="s">
        <v>579</v>
      </c>
    </row>
    <row r="58" spans="1:2" x14ac:dyDescent="0.3">
      <c r="B58" s="7" t="s">
        <v>580</v>
      </c>
    </row>
    <row r="59" spans="1:2" x14ac:dyDescent="0.3">
      <c r="B59" s="7" t="s">
        <v>581</v>
      </c>
    </row>
    <row r="60" spans="1:2" x14ac:dyDescent="0.3">
      <c r="A60" s="2" t="s">
        <v>582</v>
      </c>
      <c r="B60" s="8" t="s">
        <v>583</v>
      </c>
    </row>
    <row r="61" spans="1:2" x14ac:dyDescent="0.3">
      <c r="B61" s="7" t="s">
        <v>584</v>
      </c>
    </row>
    <row r="62" spans="1:2" x14ac:dyDescent="0.3">
      <c r="B62" s="7" t="s">
        <v>585</v>
      </c>
    </row>
    <row r="63" spans="1:2" x14ac:dyDescent="0.3">
      <c r="B63" s="7" t="s">
        <v>586</v>
      </c>
    </row>
  </sheetData>
  <pageMargins left="0.7" right="0.7" top="0.75" bottom="0.75" header="0.3" footer="0.3"/>
  <pageSetup paperSize="9" scale="57" orientation="portrait" horizontalDpi="300" verticalDpi="300" r:id="rId1"/>
  <headerFooter>
    <oddHeader>&amp;LWelsh Government Rural Communities - Rural Development Programme 2014-2020</oddHeader>
    <oddFooter>&amp;LVersion:1
iShare ID: A13531052</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6">
    <tabColor theme="8" tint="0.79998168889431442"/>
    <pageSetUpPr fitToPage="1"/>
  </sheetPr>
  <dimension ref="A1:AO50"/>
  <sheetViews>
    <sheetView showGridLines="0" zoomScaleNormal="100" workbookViewId="0">
      <selection activeCell="B14" sqref="B14"/>
    </sheetView>
  </sheetViews>
  <sheetFormatPr defaultColWidth="8.6640625" defaultRowHeight="16.8" x14ac:dyDescent="0.4"/>
  <cols>
    <col min="1" max="1" width="7.44140625" style="27" customWidth="1"/>
    <col min="2" max="2" width="71.6640625" style="27" customWidth="1"/>
    <col min="3" max="3" width="34.6640625" style="27" customWidth="1"/>
    <col min="4" max="5" width="18.33203125" style="27" customWidth="1"/>
    <col min="6" max="41" width="4" style="27" customWidth="1"/>
    <col min="42" max="42" width="5.33203125" style="27" customWidth="1"/>
    <col min="43" max="16384" width="8.6640625" style="27"/>
  </cols>
  <sheetData>
    <row r="1" spans="1:41" ht="9.6" customHeight="1" x14ac:dyDescent="0.4"/>
    <row r="2" spans="1:41" s="17" customFormat="1" ht="38.700000000000003" customHeight="1" x14ac:dyDescent="0.45">
      <c r="A2" s="422" t="s">
        <v>0</v>
      </c>
      <c r="B2" s="422"/>
      <c r="C2" s="422"/>
      <c r="D2" s="422"/>
      <c r="E2" s="422"/>
      <c r="F2" s="422"/>
      <c r="G2" s="422"/>
      <c r="H2" s="422"/>
      <c r="I2" s="422"/>
      <c r="J2" s="422"/>
      <c r="K2" s="422"/>
      <c r="L2" s="422"/>
      <c r="M2" s="422"/>
      <c r="N2" s="422"/>
      <c r="O2" s="422"/>
      <c r="P2" s="422"/>
      <c r="Q2" s="422"/>
      <c r="R2" s="422"/>
      <c r="S2" s="422"/>
      <c r="T2" s="422"/>
      <c r="U2" s="422"/>
      <c r="V2" s="422"/>
      <c r="W2" s="422"/>
      <c r="X2" s="422"/>
      <c r="Y2" s="422"/>
      <c r="Z2" s="422"/>
      <c r="AA2" s="422"/>
      <c r="AB2" s="422"/>
      <c r="AC2" s="422"/>
      <c r="AD2" s="422"/>
      <c r="AE2" s="422"/>
      <c r="AF2" s="422"/>
      <c r="AG2" s="422"/>
      <c r="AH2" s="422"/>
      <c r="AI2" s="422"/>
      <c r="AJ2" s="422"/>
      <c r="AK2" s="422"/>
      <c r="AL2" s="422"/>
      <c r="AM2" s="422"/>
      <c r="AN2" s="422"/>
      <c r="AO2" s="422"/>
    </row>
    <row r="3" spans="1:41" s="99" customFormat="1" ht="37.200000000000003" customHeight="1" x14ac:dyDescent="0.7">
      <c r="A3" s="464" t="s">
        <v>19</v>
      </c>
      <c r="B3" s="465"/>
      <c r="C3" s="465"/>
      <c r="D3" s="465"/>
      <c r="E3" s="465"/>
      <c r="F3" s="465"/>
      <c r="G3" s="465"/>
      <c r="H3" s="465"/>
      <c r="I3" s="465"/>
      <c r="J3" s="465"/>
      <c r="K3" s="465"/>
      <c r="L3" s="465"/>
      <c r="M3" s="465"/>
      <c r="N3" s="465"/>
      <c r="O3" s="465"/>
      <c r="P3" s="465"/>
      <c r="Q3" s="465"/>
      <c r="R3" s="465"/>
      <c r="S3" s="465"/>
      <c r="T3" s="465"/>
      <c r="U3" s="465"/>
      <c r="V3" s="465"/>
      <c r="W3" s="465"/>
      <c r="X3" s="465"/>
      <c r="Y3" s="465"/>
      <c r="Z3" s="465"/>
      <c r="AA3" s="465"/>
      <c r="AB3" s="465"/>
      <c r="AC3" s="465"/>
      <c r="AD3" s="465"/>
      <c r="AE3" s="465"/>
      <c r="AF3" s="465"/>
      <c r="AG3" s="465"/>
      <c r="AH3" s="465"/>
      <c r="AI3" s="465"/>
      <c r="AJ3" s="465"/>
      <c r="AK3" s="465"/>
      <c r="AL3" s="465"/>
      <c r="AM3" s="465"/>
      <c r="AN3" s="465"/>
      <c r="AO3" s="465"/>
    </row>
    <row r="4" spans="1:41" ht="17.399999999999999" thickBot="1" x14ac:dyDescent="0.45">
      <c r="A4" s="26"/>
      <c r="B4" s="26"/>
      <c r="C4" s="26"/>
      <c r="D4" s="26"/>
      <c r="E4" s="26"/>
      <c r="F4" s="26"/>
      <c r="G4" s="26"/>
      <c r="H4" s="26"/>
      <c r="I4" s="26"/>
      <c r="J4" s="26"/>
      <c r="K4" s="26"/>
      <c r="L4" s="26"/>
      <c r="M4" s="26"/>
      <c r="N4" s="26"/>
      <c r="O4" s="26"/>
      <c r="P4" s="26"/>
      <c r="Q4" s="26"/>
      <c r="R4" s="26"/>
      <c r="S4" s="26"/>
      <c r="T4" s="26"/>
      <c r="U4" s="26"/>
      <c r="V4" s="26"/>
      <c r="W4" s="26"/>
      <c r="X4" s="26"/>
      <c r="Y4" s="26"/>
      <c r="Z4" s="26"/>
      <c r="AA4" s="26"/>
      <c r="AB4" s="26"/>
      <c r="AC4" s="26"/>
      <c r="AD4" s="26"/>
      <c r="AE4" s="26"/>
      <c r="AF4" s="26"/>
      <c r="AG4" s="26"/>
      <c r="AH4" s="26"/>
      <c r="AI4" s="26"/>
      <c r="AJ4" s="26"/>
      <c r="AK4" s="26"/>
      <c r="AL4" s="26"/>
      <c r="AM4" s="26"/>
      <c r="AN4" s="26"/>
      <c r="AO4" s="26"/>
    </row>
    <row r="5" spans="1:41" ht="19.5" customHeight="1" thickBot="1" x14ac:dyDescent="0.45">
      <c r="A5" s="318" t="s">
        <v>2</v>
      </c>
      <c r="B5" s="319"/>
      <c r="C5" s="457" t="str">
        <f>IF('Project Summary'!$C$5="","",'Project Summary'!$C$5)</f>
        <v/>
      </c>
      <c r="D5" s="457"/>
      <c r="E5" s="457"/>
      <c r="F5" s="457"/>
      <c r="G5" s="458"/>
      <c r="H5" s="26"/>
      <c r="I5" s="26"/>
      <c r="J5" s="26"/>
      <c r="K5" s="26"/>
      <c r="L5" s="26"/>
      <c r="M5" s="26"/>
      <c r="N5" s="26"/>
      <c r="O5" s="26"/>
      <c r="P5" s="26"/>
      <c r="Q5" s="26"/>
      <c r="R5" s="26"/>
      <c r="S5" s="26"/>
      <c r="T5" s="26"/>
      <c r="U5" s="26"/>
      <c r="V5" s="26"/>
      <c r="W5" s="26"/>
      <c r="X5" s="26"/>
      <c r="Y5" s="26"/>
      <c r="Z5" s="26"/>
      <c r="AA5" s="26"/>
      <c r="AB5" s="26"/>
      <c r="AC5" s="26"/>
      <c r="AD5" s="26"/>
      <c r="AE5" s="26"/>
      <c r="AF5" s="26"/>
      <c r="AG5" s="26"/>
      <c r="AH5" s="26"/>
      <c r="AI5" s="26"/>
      <c r="AJ5" s="26"/>
      <c r="AK5" s="26"/>
      <c r="AL5" s="26"/>
      <c r="AM5" s="26"/>
      <c r="AN5" s="26"/>
      <c r="AO5" s="26"/>
    </row>
    <row r="6" spans="1:41" ht="19.5" customHeight="1" thickBot="1" x14ac:dyDescent="0.45">
      <c r="A6" s="318" t="s">
        <v>3</v>
      </c>
      <c r="B6" s="319"/>
      <c r="C6" s="457" t="str">
        <f>IF('Project Summary'!$C$6="","",'Project Summary'!$C$6)</f>
        <v/>
      </c>
      <c r="D6" s="457"/>
      <c r="E6" s="457"/>
      <c r="F6" s="457"/>
      <c r="G6" s="458"/>
      <c r="H6" s="26"/>
      <c r="I6" s="26"/>
      <c r="J6" s="26"/>
      <c r="K6" s="26"/>
      <c r="L6" s="26"/>
      <c r="M6" s="26"/>
      <c r="N6" s="26"/>
      <c r="O6" s="26"/>
      <c r="P6" s="26"/>
      <c r="Q6" s="26"/>
      <c r="R6" s="26"/>
      <c r="S6" s="26"/>
      <c r="T6" s="26"/>
      <c r="U6" s="26"/>
      <c r="V6" s="26"/>
      <c r="W6" s="26"/>
      <c r="X6" s="26"/>
      <c r="Y6" s="26"/>
      <c r="Z6" s="26"/>
      <c r="AA6" s="26"/>
      <c r="AB6" s="26"/>
      <c r="AC6" s="26"/>
      <c r="AD6" s="26"/>
      <c r="AE6" s="26"/>
      <c r="AF6" s="26"/>
      <c r="AG6" s="26"/>
      <c r="AH6" s="26"/>
      <c r="AI6" s="26"/>
      <c r="AJ6" s="26"/>
      <c r="AK6" s="26"/>
      <c r="AL6" s="26"/>
      <c r="AM6" s="26"/>
      <c r="AN6" s="26"/>
      <c r="AO6" s="26"/>
    </row>
    <row r="7" spans="1:41" ht="19.5" customHeight="1" thickBot="1" x14ac:dyDescent="0.45">
      <c r="A7" s="318" t="s">
        <v>20</v>
      </c>
      <c r="B7" s="319"/>
      <c r="C7" s="457" t="str">
        <f>IF('Project Summary'!$C$7="","",'Project Summary'!$C$7)</f>
        <v/>
      </c>
      <c r="D7" s="457"/>
      <c r="E7" s="457"/>
      <c r="F7" s="457"/>
      <c r="G7" s="458"/>
      <c r="H7" s="26"/>
      <c r="I7" s="26"/>
      <c r="J7" s="26"/>
      <c r="K7" s="26"/>
      <c r="L7" s="26"/>
      <c r="M7" s="26"/>
      <c r="N7" s="26"/>
      <c r="O7" s="26"/>
      <c r="P7" s="26"/>
      <c r="Q7" s="26"/>
      <c r="R7" s="26"/>
      <c r="S7" s="26"/>
      <c r="T7" s="26"/>
      <c r="U7" s="26"/>
      <c r="V7" s="26"/>
      <c r="W7" s="26"/>
      <c r="X7" s="26"/>
      <c r="Y7" s="26"/>
      <c r="Z7" s="26"/>
      <c r="AA7" s="26"/>
      <c r="AB7" s="26"/>
      <c r="AC7" s="26"/>
      <c r="AD7" s="26"/>
      <c r="AE7" s="26"/>
      <c r="AF7" s="26"/>
      <c r="AG7" s="26"/>
      <c r="AH7" s="26"/>
      <c r="AI7" s="26"/>
      <c r="AJ7" s="26"/>
      <c r="AK7" s="26"/>
      <c r="AL7" s="26"/>
      <c r="AM7" s="26"/>
      <c r="AN7" s="26"/>
      <c r="AO7" s="26"/>
    </row>
    <row r="8" spans="1:41" x14ac:dyDescent="0.4">
      <c r="A8" s="26"/>
      <c r="B8" s="26"/>
      <c r="C8" s="26"/>
      <c r="D8" s="26"/>
      <c r="E8" s="26"/>
      <c r="F8" s="26"/>
      <c r="G8" s="26"/>
      <c r="H8" s="26"/>
      <c r="I8" s="26"/>
      <c r="J8" s="26"/>
      <c r="K8" s="26"/>
      <c r="L8" s="26"/>
      <c r="M8" s="26"/>
      <c r="N8" s="26"/>
      <c r="O8" s="26"/>
      <c r="P8" s="26"/>
      <c r="Q8" s="26"/>
      <c r="R8" s="26"/>
      <c r="S8" s="26"/>
      <c r="T8" s="26"/>
      <c r="U8" s="26"/>
      <c r="V8" s="26"/>
      <c r="W8" s="26"/>
      <c r="X8" s="26"/>
      <c r="Y8" s="26"/>
      <c r="Z8" s="26"/>
      <c r="AA8" s="26"/>
      <c r="AB8" s="26"/>
      <c r="AC8" s="26"/>
      <c r="AD8" s="26"/>
      <c r="AE8" s="26"/>
      <c r="AF8" s="26"/>
      <c r="AG8" s="26"/>
      <c r="AH8" s="26"/>
      <c r="AI8" s="26"/>
      <c r="AJ8" s="26"/>
      <c r="AK8" s="26"/>
      <c r="AL8" s="26"/>
      <c r="AM8" s="26"/>
      <c r="AN8" s="26"/>
      <c r="AO8" s="26"/>
    </row>
    <row r="9" spans="1:41" s="17" customFormat="1" ht="85.5" customHeight="1" x14ac:dyDescent="0.45">
      <c r="A9" s="462" t="s">
        <v>21</v>
      </c>
      <c r="B9" s="462"/>
      <c r="C9" s="462"/>
      <c r="D9" s="462"/>
      <c r="E9" s="462"/>
      <c r="F9" s="462"/>
      <c r="G9" s="462"/>
      <c r="H9" s="462"/>
      <c r="I9" s="462"/>
      <c r="J9" s="462"/>
      <c r="K9" s="462"/>
      <c r="L9" s="462"/>
      <c r="M9" s="462"/>
      <c r="N9" s="462"/>
      <c r="O9" s="462"/>
      <c r="P9" s="462"/>
      <c r="Q9" s="462"/>
      <c r="R9" s="462"/>
      <c r="S9" s="462"/>
      <c r="T9" s="462"/>
      <c r="U9" s="462"/>
      <c r="V9" s="462"/>
      <c r="W9" s="462"/>
      <c r="X9" s="462"/>
      <c r="Y9" s="462"/>
      <c r="Z9" s="462"/>
      <c r="AA9" s="462"/>
      <c r="AB9" s="462"/>
      <c r="AC9" s="462"/>
      <c r="AD9" s="462"/>
      <c r="AE9" s="462"/>
      <c r="AF9" s="462"/>
      <c r="AG9" s="462"/>
      <c r="AH9" s="462"/>
      <c r="AI9" s="462"/>
      <c r="AJ9" s="462"/>
      <c r="AK9" s="462"/>
      <c r="AL9" s="462"/>
      <c r="AM9" s="462"/>
      <c r="AN9" s="462"/>
      <c r="AO9" s="462"/>
    </row>
    <row r="10" spans="1:41" ht="14.25" customHeight="1" thickBot="1" x14ac:dyDescent="0.45">
      <c r="A10" s="463"/>
      <c r="B10" s="463"/>
      <c r="C10" s="58"/>
      <c r="D10" s="58"/>
      <c r="E10" s="58"/>
      <c r="F10" s="26"/>
      <c r="G10" s="26"/>
      <c r="H10" s="26"/>
      <c r="I10" s="26"/>
      <c r="J10" s="26"/>
      <c r="K10" s="26"/>
      <c r="L10" s="26"/>
      <c r="M10" s="26"/>
      <c r="N10" s="26"/>
      <c r="O10" s="26"/>
      <c r="P10" s="26"/>
      <c r="Q10" s="26"/>
      <c r="R10" s="26"/>
      <c r="S10" s="26"/>
      <c r="T10" s="26"/>
      <c r="U10" s="26"/>
      <c r="V10" s="26"/>
      <c r="W10" s="26"/>
      <c r="X10" s="26"/>
      <c r="Y10" s="26"/>
      <c r="Z10" s="26"/>
      <c r="AA10" s="26"/>
      <c r="AB10" s="26"/>
      <c r="AC10" s="26"/>
      <c r="AD10" s="26"/>
      <c r="AE10" s="26"/>
      <c r="AF10" s="26"/>
      <c r="AG10" s="26"/>
      <c r="AH10" s="26"/>
      <c r="AI10" s="26"/>
      <c r="AJ10" s="26"/>
      <c r="AK10" s="26"/>
      <c r="AL10" s="26"/>
      <c r="AM10" s="26"/>
      <c r="AN10" s="26"/>
      <c r="AO10" s="26"/>
    </row>
    <row r="11" spans="1:41" ht="20.7" customHeight="1" thickBot="1" x14ac:dyDescent="0.45">
      <c r="A11" s="454" t="s">
        <v>22</v>
      </c>
      <c r="B11" s="455"/>
      <c r="C11" s="455"/>
      <c r="D11" s="455"/>
      <c r="E11" s="456"/>
      <c r="F11" s="459" t="s">
        <v>23</v>
      </c>
      <c r="G11" s="460"/>
      <c r="H11" s="460"/>
      <c r="I11" s="460"/>
      <c r="J11" s="460"/>
      <c r="K11" s="460"/>
      <c r="L11" s="460"/>
      <c r="M11" s="460"/>
      <c r="N11" s="460"/>
      <c r="O11" s="460"/>
      <c r="P11" s="460"/>
      <c r="Q11" s="461"/>
      <c r="R11" s="459" t="s">
        <v>24</v>
      </c>
      <c r="S11" s="460"/>
      <c r="T11" s="460"/>
      <c r="U11" s="460"/>
      <c r="V11" s="460"/>
      <c r="W11" s="460"/>
      <c r="X11" s="460"/>
      <c r="Y11" s="460"/>
      <c r="Z11" s="460"/>
      <c r="AA11" s="460"/>
      <c r="AB11" s="460"/>
      <c r="AC11" s="461"/>
      <c r="AD11" s="459" t="s">
        <v>25</v>
      </c>
      <c r="AE11" s="460"/>
      <c r="AF11" s="460"/>
      <c r="AG11" s="460"/>
      <c r="AH11" s="460"/>
      <c r="AI11" s="460"/>
      <c r="AJ11" s="460"/>
      <c r="AK11" s="460"/>
      <c r="AL11" s="460"/>
      <c r="AM11" s="460"/>
      <c r="AN11" s="460"/>
      <c r="AO11" s="461"/>
    </row>
    <row r="12" spans="1:41" ht="19.8" thickBot="1" x14ac:dyDescent="0.5">
      <c r="A12" s="320" t="s">
        <v>26</v>
      </c>
      <c r="B12" s="321"/>
      <c r="C12" s="322" t="s">
        <v>27</v>
      </c>
      <c r="D12" s="323" t="s">
        <v>13</v>
      </c>
      <c r="E12" s="323" t="s">
        <v>14</v>
      </c>
      <c r="F12" s="59" t="s">
        <v>28</v>
      </c>
      <c r="G12" s="60" t="s">
        <v>29</v>
      </c>
      <c r="H12" s="59" t="s">
        <v>30</v>
      </c>
      <c r="I12" s="60" t="s">
        <v>30</v>
      </c>
      <c r="J12" s="59" t="s">
        <v>28</v>
      </c>
      <c r="K12" s="60" t="s">
        <v>31</v>
      </c>
      <c r="L12" s="59" t="s">
        <v>32</v>
      </c>
      <c r="M12" s="60" t="s">
        <v>33</v>
      </c>
      <c r="N12" s="59" t="s">
        <v>34</v>
      </c>
      <c r="O12" s="60" t="s">
        <v>30</v>
      </c>
      <c r="P12" s="59" t="s">
        <v>35</v>
      </c>
      <c r="Q12" s="60" t="s">
        <v>29</v>
      </c>
      <c r="R12" s="59" t="s">
        <v>28</v>
      </c>
      <c r="S12" s="60" t="s">
        <v>29</v>
      </c>
      <c r="T12" s="59" t="s">
        <v>30</v>
      </c>
      <c r="U12" s="60" t="s">
        <v>30</v>
      </c>
      <c r="V12" s="59" t="s">
        <v>28</v>
      </c>
      <c r="W12" s="60" t="s">
        <v>31</v>
      </c>
      <c r="X12" s="59" t="s">
        <v>32</v>
      </c>
      <c r="Y12" s="60" t="s">
        <v>33</v>
      </c>
      <c r="Z12" s="59" t="s">
        <v>34</v>
      </c>
      <c r="AA12" s="60" t="s">
        <v>30</v>
      </c>
      <c r="AB12" s="59" t="s">
        <v>35</v>
      </c>
      <c r="AC12" s="60" t="s">
        <v>29</v>
      </c>
      <c r="AD12" s="59" t="s">
        <v>28</v>
      </c>
      <c r="AE12" s="60" t="s">
        <v>29</v>
      </c>
      <c r="AF12" s="59" t="s">
        <v>30</v>
      </c>
      <c r="AG12" s="60" t="s">
        <v>30</v>
      </c>
      <c r="AH12" s="59" t="s">
        <v>28</v>
      </c>
      <c r="AI12" s="60" t="s">
        <v>31</v>
      </c>
      <c r="AJ12" s="59" t="s">
        <v>32</v>
      </c>
      <c r="AK12" s="60" t="s">
        <v>33</v>
      </c>
      <c r="AL12" s="59" t="s">
        <v>34</v>
      </c>
      <c r="AM12" s="60" t="s">
        <v>30</v>
      </c>
      <c r="AN12" s="59" t="s">
        <v>35</v>
      </c>
      <c r="AO12" s="60" t="s">
        <v>29</v>
      </c>
    </row>
    <row r="13" spans="1:41" ht="19.2" x14ac:dyDescent="0.4">
      <c r="A13" s="443" t="s">
        <v>36</v>
      </c>
      <c r="B13" s="444"/>
      <c r="C13" s="444"/>
      <c r="D13" s="444"/>
      <c r="E13" s="444"/>
      <c r="F13" s="61"/>
      <c r="G13" s="61"/>
      <c r="H13" s="61"/>
      <c r="I13" s="61"/>
      <c r="J13" s="61"/>
      <c r="K13" s="61"/>
      <c r="L13" s="61"/>
      <c r="M13" s="61"/>
      <c r="N13" s="61"/>
      <c r="O13" s="61"/>
      <c r="P13" s="61"/>
      <c r="Q13" s="61"/>
      <c r="R13" s="61"/>
      <c r="S13" s="61"/>
      <c r="T13" s="61"/>
      <c r="U13" s="61"/>
      <c r="V13" s="61"/>
      <c r="W13" s="61"/>
      <c r="X13" s="61"/>
      <c r="Y13" s="61"/>
      <c r="Z13" s="61"/>
      <c r="AA13" s="61"/>
      <c r="AB13" s="61"/>
      <c r="AC13" s="61"/>
      <c r="AD13" s="61"/>
      <c r="AE13" s="61"/>
      <c r="AF13" s="61"/>
      <c r="AG13" s="61"/>
      <c r="AH13" s="61"/>
      <c r="AI13" s="61"/>
      <c r="AJ13" s="61"/>
      <c r="AK13" s="61"/>
      <c r="AL13" s="61"/>
      <c r="AM13" s="61"/>
      <c r="AN13" s="61"/>
      <c r="AO13" s="61"/>
    </row>
    <row r="14" spans="1:41" x14ac:dyDescent="0.4">
      <c r="A14" s="62">
        <v>1</v>
      </c>
      <c r="B14" s="63" t="s">
        <v>37</v>
      </c>
      <c r="C14" s="64" t="s">
        <v>38</v>
      </c>
      <c r="D14" s="65">
        <v>45078</v>
      </c>
      <c r="E14" s="66">
        <v>45108</v>
      </c>
      <c r="F14" s="67"/>
      <c r="G14" s="68"/>
      <c r="H14" s="69"/>
      <c r="I14" s="68"/>
      <c r="J14" s="69"/>
      <c r="K14" s="68"/>
      <c r="L14" s="69"/>
      <c r="M14" s="68"/>
      <c r="N14" s="69"/>
      <c r="O14" s="68"/>
      <c r="P14" s="69"/>
      <c r="Q14" s="68"/>
      <c r="R14" s="67"/>
      <c r="S14" s="68"/>
      <c r="T14" s="70"/>
      <c r="U14" s="70"/>
      <c r="V14" s="69"/>
      <c r="W14" s="68"/>
      <c r="X14" s="69"/>
      <c r="Y14" s="68"/>
      <c r="Z14" s="69"/>
      <c r="AA14" s="68"/>
      <c r="AB14" s="69"/>
      <c r="AC14" s="68"/>
      <c r="AD14" s="67"/>
      <c r="AE14" s="68"/>
      <c r="AF14" s="69"/>
      <c r="AG14" s="68"/>
      <c r="AH14" s="69"/>
      <c r="AI14" s="68"/>
      <c r="AJ14" s="69"/>
      <c r="AK14" s="68"/>
      <c r="AL14" s="69"/>
      <c r="AM14" s="71"/>
      <c r="AN14" s="71"/>
      <c r="AO14" s="71"/>
    </row>
    <row r="15" spans="1:41" x14ac:dyDescent="0.4">
      <c r="A15" s="72">
        <v>2</v>
      </c>
      <c r="B15" s="73" t="s">
        <v>39</v>
      </c>
      <c r="C15" s="64" t="s">
        <v>38</v>
      </c>
      <c r="D15" s="74">
        <v>45143</v>
      </c>
      <c r="E15" s="66">
        <v>45199</v>
      </c>
      <c r="F15" s="67"/>
      <c r="G15" s="75"/>
      <c r="H15" s="76"/>
      <c r="I15" s="75"/>
      <c r="J15" s="76"/>
      <c r="K15" s="75"/>
      <c r="L15" s="76"/>
      <c r="M15" s="75"/>
      <c r="N15" s="69"/>
      <c r="O15" s="68"/>
      <c r="P15" s="69"/>
      <c r="Q15" s="68"/>
      <c r="R15" s="67"/>
      <c r="S15" s="75"/>
      <c r="T15" s="69"/>
      <c r="U15" s="68"/>
      <c r="V15" s="70"/>
      <c r="W15" s="70"/>
      <c r="X15" s="69"/>
      <c r="Y15" s="68"/>
      <c r="Z15" s="76"/>
      <c r="AA15" s="75"/>
      <c r="AB15" s="76"/>
      <c r="AC15" s="75"/>
      <c r="AD15" s="67"/>
      <c r="AE15" s="75"/>
      <c r="AF15" s="76"/>
      <c r="AG15" s="75"/>
      <c r="AH15" s="76"/>
      <c r="AI15" s="75"/>
      <c r="AJ15" s="76"/>
      <c r="AK15" s="75"/>
      <c r="AL15" s="76"/>
      <c r="AM15" s="77"/>
      <c r="AN15" s="77"/>
      <c r="AO15" s="77"/>
    </row>
    <row r="16" spans="1:41" x14ac:dyDescent="0.4">
      <c r="A16" s="72">
        <v>3</v>
      </c>
      <c r="B16" s="73" t="s">
        <v>40</v>
      </c>
      <c r="C16" s="64" t="s">
        <v>41</v>
      </c>
      <c r="D16" s="66">
        <v>45174</v>
      </c>
      <c r="E16" s="66">
        <v>45260</v>
      </c>
      <c r="F16" s="67"/>
      <c r="G16" s="75"/>
      <c r="H16" s="76"/>
      <c r="I16" s="75"/>
      <c r="J16" s="76"/>
      <c r="K16" s="75"/>
      <c r="L16" s="76"/>
      <c r="M16" s="75"/>
      <c r="N16" s="69"/>
      <c r="O16" s="68"/>
      <c r="P16" s="69"/>
      <c r="Q16" s="68"/>
      <c r="R16" s="67"/>
      <c r="S16" s="75"/>
      <c r="T16" s="69"/>
      <c r="U16" s="68"/>
      <c r="V16" s="69"/>
      <c r="W16" s="70"/>
      <c r="X16" s="70"/>
      <c r="Y16" s="70"/>
      <c r="Z16" s="76"/>
      <c r="AA16" s="75"/>
      <c r="AB16" s="76"/>
      <c r="AC16" s="75"/>
      <c r="AD16" s="67"/>
      <c r="AE16" s="75"/>
      <c r="AF16" s="76"/>
      <c r="AG16" s="75"/>
      <c r="AH16" s="76"/>
      <c r="AI16" s="75"/>
      <c r="AJ16" s="76"/>
      <c r="AK16" s="75"/>
      <c r="AL16" s="76"/>
      <c r="AM16" s="77"/>
      <c r="AN16" s="77"/>
      <c r="AO16" s="77"/>
    </row>
    <row r="17" spans="1:41" x14ac:dyDescent="0.4">
      <c r="A17" s="62">
        <v>4</v>
      </c>
      <c r="B17" s="78"/>
      <c r="C17" s="79"/>
      <c r="D17" s="80"/>
      <c r="E17" s="80"/>
      <c r="F17" s="67"/>
      <c r="G17" s="75"/>
      <c r="H17" s="76"/>
      <c r="I17" s="75"/>
      <c r="J17" s="76"/>
      <c r="K17" s="75"/>
      <c r="L17" s="76"/>
      <c r="M17" s="75"/>
      <c r="N17" s="69"/>
      <c r="O17" s="68"/>
      <c r="P17" s="69"/>
      <c r="Q17" s="68"/>
      <c r="R17" s="67"/>
      <c r="S17" s="75"/>
      <c r="T17" s="76"/>
      <c r="U17" s="75"/>
      <c r="V17" s="76"/>
      <c r="W17" s="75"/>
      <c r="X17" s="76"/>
      <c r="Y17" s="75"/>
      <c r="Z17" s="76"/>
      <c r="AA17" s="75"/>
      <c r="AB17" s="76"/>
      <c r="AC17" s="75"/>
      <c r="AD17" s="67"/>
      <c r="AE17" s="75"/>
      <c r="AF17" s="76"/>
      <c r="AG17" s="75"/>
      <c r="AH17" s="76"/>
      <c r="AI17" s="75"/>
      <c r="AJ17" s="76"/>
      <c r="AK17" s="75"/>
      <c r="AL17" s="76"/>
      <c r="AM17" s="77"/>
      <c r="AN17" s="77"/>
      <c r="AO17" s="77"/>
    </row>
    <row r="18" spans="1:41" x14ac:dyDescent="0.4">
      <c r="A18" s="72">
        <v>5</v>
      </c>
      <c r="B18" s="78"/>
      <c r="C18" s="79"/>
      <c r="D18" s="80"/>
      <c r="E18" s="80"/>
      <c r="F18" s="67"/>
      <c r="G18" s="75"/>
      <c r="H18" s="76"/>
      <c r="I18" s="75"/>
      <c r="J18" s="76"/>
      <c r="K18" s="75"/>
      <c r="L18" s="76"/>
      <c r="M18" s="75"/>
      <c r="N18" s="69"/>
      <c r="O18" s="68"/>
      <c r="P18" s="69"/>
      <c r="Q18" s="68"/>
      <c r="R18" s="67"/>
      <c r="S18" s="75"/>
      <c r="T18" s="76"/>
      <c r="U18" s="75"/>
      <c r="V18" s="76"/>
      <c r="W18" s="75"/>
      <c r="X18" s="76"/>
      <c r="Y18" s="75"/>
      <c r="Z18" s="76"/>
      <c r="AA18" s="75"/>
      <c r="AB18" s="76"/>
      <c r="AC18" s="75"/>
      <c r="AD18" s="67"/>
      <c r="AE18" s="75"/>
      <c r="AF18" s="76"/>
      <c r="AG18" s="75"/>
      <c r="AH18" s="76"/>
      <c r="AI18" s="75"/>
      <c r="AJ18" s="76"/>
      <c r="AK18" s="75"/>
      <c r="AL18" s="76"/>
      <c r="AM18" s="77"/>
      <c r="AN18" s="77"/>
      <c r="AO18" s="77"/>
    </row>
    <row r="19" spans="1:41" ht="14.7" customHeight="1" x14ac:dyDescent="0.4">
      <c r="A19" s="445" t="s">
        <v>42</v>
      </c>
      <c r="B19" s="446"/>
      <c r="C19" s="446"/>
      <c r="D19" s="446"/>
      <c r="E19" s="446"/>
      <c r="F19" s="81"/>
      <c r="G19" s="81"/>
      <c r="H19" s="81"/>
      <c r="I19" s="81"/>
      <c r="J19" s="81"/>
      <c r="K19" s="81"/>
      <c r="L19" s="81"/>
      <c r="M19" s="81"/>
      <c r="N19" s="81"/>
      <c r="O19" s="81"/>
      <c r="P19" s="81"/>
      <c r="Q19" s="81"/>
      <c r="R19" s="81"/>
      <c r="S19" s="81"/>
      <c r="T19" s="81"/>
      <c r="U19" s="81"/>
      <c r="V19" s="81"/>
      <c r="W19" s="81"/>
      <c r="X19" s="81"/>
      <c r="Y19" s="81"/>
      <c r="Z19" s="81"/>
      <c r="AA19" s="81"/>
      <c r="AB19" s="81"/>
      <c r="AC19" s="81"/>
      <c r="AD19" s="81"/>
      <c r="AE19" s="81"/>
      <c r="AF19" s="81"/>
      <c r="AG19" s="81"/>
      <c r="AH19" s="81"/>
      <c r="AI19" s="81"/>
      <c r="AJ19" s="81"/>
      <c r="AK19" s="81"/>
      <c r="AL19" s="81"/>
      <c r="AM19" s="81"/>
      <c r="AN19" s="81"/>
      <c r="AO19" s="81"/>
    </row>
    <row r="20" spans="1:41" x14ac:dyDescent="0.4">
      <c r="A20" s="72">
        <v>6</v>
      </c>
      <c r="B20" s="63" t="s">
        <v>43</v>
      </c>
      <c r="C20" s="64" t="s">
        <v>38</v>
      </c>
      <c r="D20" s="65">
        <v>45078</v>
      </c>
      <c r="E20" s="66">
        <v>45108</v>
      </c>
      <c r="F20" s="67"/>
      <c r="G20" s="68"/>
      <c r="H20" s="69"/>
      <c r="I20" s="68"/>
      <c r="J20" s="69"/>
      <c r="K20" s="68"/>
      <c r="L20" s="69"/>
      <c r="M20" s="68"/>
      <c r="N20" s="69"/>
      <c r="O20" s="68"/>
      <c r="P20" s="69"/>
      <c r="Q20" s="68"/>
      <c r="R20" s="67"/>
      <c r="S20" s="68"/>
      <c r="T20" s="70"/>
      <c r="U20" s="70"/>
      <c r="V20" s="69"/>
      <c r="W20" s="68"/>
      <c r="X20" s="69"/>
      <c r="Y20" s="68"/>
      <c r="Z20" s="69"/>
      <c r="AA20" s="68"/>
      <c r="AB20" s="69"/>
      <c r="AC20" s="68"/>
      <c r="AD20" s="67"/>
      <c r="AE20" s="68"/>
      <c r="AF20" s="69"/>
      <c r="AG20" s="68"/>
      <c r="AH20" s="69"/>
      <c r="AI20" s="68"/>
      <c r="AJ20" s="69"/>
      <c r="AK20" s="68"/>
      <c r="AL20" s="69"/>
      <c r="AM20" s="71"/>
      <c r="AN20" s="71"/>
      <c r="AO20" s="71"/>
    </row>
    <row r="21" spans="1:41" x14ac:dyDescent="0.4">
      <c r="A21" s="62">
        <v>7</v>
      </c>
      <c r="B21" s="73" t="s">
        <v>44</v>
      </c>
      <c r="C21" s="64" t="s">
        <v>45</v>
      </c>
      <c r="D21" s="74">
        <v>45143</v>
      </c>
      <c r="E21" s="66">
        <v>45199</v>
      </c>
      <c r="F21" s="67"/>
      <c r="G21" s="75"/>
      <c r="H21" s="76"/>
      <c r="I21" s="75"/>
      <c r="J21" s="76"/>
      <c r="K21" s="75"/>
      <c r="L21" s="76"/>
      <c r="M21" s="75"/>
      <c r="N21" s="76"/>
      <c r="O21" s="75"/>
      <c r="P21" s="76"/>
      <c r="Q21" s="75"/>
      <c r="R21" s="67"/>
      <c r="S21" s="75"/>
      <c r="T21" s="69"/>
      <c r="U21" s="68"/>
      <c r="V21" s="70"/>
      <c r="W21" s="70"/>
      <c r="X21" s="69"/>
      <c r="Y21" s="75"/>
      <c r="Z21" s="76"/>
      <c r="AA21" s="75"/>
      <c r="AB21" s="76"/>
      <c r="AC21" s="75"/>
      <c r="AD21" s="67"/>
      <c r="AE21" s="75"/>
      <c r="AF21" s="76"/>
      <c r="AG21" s="75"/>
      <c r="AH21" s="76"/>
      <c r="AI21" s="75"/>
      <c r="AJ21" s="76"/>
      <c r="AK21" s="75"/>
      <c r="AL21" s="76"/>
      <c r="AM21" s="77"/>
      <c r="AN21" s="77"/>
      <c r="AO21" s="77"/>
    </row>
    <row r="22" spans="1:41" x14ac:dyDescent="0.4">
      <c r="A22" s="72">
        <v>8</v>
      </c>
      <c r="B22" s="73" t="s">
        <v>46</v>
      </c>
      <c r="C22" s="64" t="s">
        <v>45</v>
      </c>
      <c r="D22" s="66">
        <v>45174</v>
      </c>
      <c r="E22" s="66">
        <v>45260</v>
      </c>
      <c r="F22" s="67"/>
      <c r="G22" s="75"/>
      <c r="H22" s="76"/>
      <c r="I22" s="75"/>
      <c r="J22" s="76"/>
      <c r="K22" s="75"/>
      <c r="L22" s="76"/>
      <c r="M22" s="75"/>
      <c r="N22" s="76"/>
      <c r="O22" s="75"/>
      <c r="P22" s="76"/>
      <c r="Q22" s="75"/>
      <c r="R22" s="67"/>
      <c r="S22" s="75"/>
      <c r="T22" s="69"/>
      <c r="U22" s="68"/>
      <c r="V22" s="70"/>
      <c r="W22" s="70"/>
      <c r="X22" s="70"/>
      <c r="Y22" s="75"/>
      <c r="Z22" s="76"/>
      <c r="AA22" s="75"/>
      <c r="AB22" s="76"/>
      <c r="AC22" s="75"/>
      <c r="AD22" s="67"/>
      <c r="AE22" s="75"/>
      <c r="AF22" s="76"/>
      <c r="AG22" s="75"/>
      <c r="AH22" s="76"/>
      <c r="AI22" s="75"/>
      <c r="AJ22" s="76"/>
      <c r="AK22" s="75"/>
      <c r="AL22" s="76"/>
      <c r="AM22" s="77"/>
      <c r="AN22" s="77"/>
      <c r="AO22" s="77"/>
    </row>
    <row r="23" spans="1:41" x14ac:dyDescent="0.4">
      <c r="A23" s="72">
        <v>9</v>
      </c>
      <c r="B23" s="82"/>
      <c r="C23" s="83"/>
      <c r="D23" s="80"/>
      <c r="E23" s="80"/>
      <c r="F23" s="67"/>
      <c r="G23" s="75"/>
      <c r="H23" s="76"/>
      <c r="I23" s="75"/>
      <c r="J23" s="76"/>
      <c r="K23" s="75"/>
      <c r="L23" s="76"/>
      <c r="M23" s="75"/>
      <c r="N23" s="76"/>
      <c r="O23" s="75"/>
      <c r="P23" s="76"/>
      <c r="Q23" s="75"/>
      <c r="R23" s="67"/>
      <c r="S23" s="75"/>
      <c r="T23" s="76"/>
      <c r="U23" s="75"/>
      <c r="V23" s="76"/>
      <c r="W23" s="75"/>
      <c r="X23" s="76"/>
      <c r="Y23" s="75"/>
      <c r="Z23" s="76"/>
      <c r="AA23" s="75"/>
      <c r="AB23" s="76"/>
      <c r="AC23" s="75"/>
      <c r="AD23" s="67"/>
      <c r="AE23" s="75"/>
      <c r="AF23" s="76"/>
      <c r="AG23" s="75"/>
      <c r="AH23" s="76"/>
      <c r="AI23" s="75"/>
      <c r="AJ23" s="76"/>
      <c r="AK23" s="75"/>
      <c r="AL23" s="76"/>
      <c r="AM23" s="77"/>
      <c r="AN23" s="77"/>
      <c r="AO23" s="77"/>
    </row>
    <row r="24" spans="1:41" x14ac:dyDescent="0.4">
      <c r="A24" s="62">
        <v>10</v>
      </c>
      <c r="B24" s="82"/>
      <c r="C24" s="83"/>
      <c r="D24" s="80"/>
      <c r="E24" s="80"/>
      <c r="F24" s="67"/>
      <c r="G24" s="75"/>
      <c r="H24" s="76"/>
      <c r="I24" s="75"/>
      <c r="J24" s="76"/>
      <c r="K24" s="75"/>
      <c r="L24" s="76"/>
      <c r="M24" s="75"/>
      <c r="N24" s="76"/>
      <c r="O24" s="75"/>
      <c r="P24" s="76"/>
      <c r="Q24" s="75"/>
      <c r="R24" s="67"/>
      <c r="S24" s="75"/>
      <c r="T24" s="76"/>
      <c r="U24" s="75"/>
      <c r="V24" s="76"/>
      <c r="W24" s="75"/>
      <c r="X24" s="76"/>
      <c r="Y24" s="75"/>
      <c r="Z24" s="76"/>
      <c r="AA24" s="75"/>
      <c r="AB24" s="76"/>
      <c r="AC24" s="75"/>
      <c r="AD24" s="67"/>
      <c r="AE24" s="75"/>
      <c r="AF24" s="76"/>
      <c r="AG24" s="75"/>
      <c r="AH24" s="76"/>
      <c r="AI24" s="75"/>
      <c r="AJ24" s="76"/>
      <c r="AK24" s="75"/>
      <c r="AL24" s="76"/>
      <c r="AM24" s="77"/>
      <c r="AN24" s="77"/>
      <c r="AO24" s="77"/>
    </row>
    <row r="25" spans="1:41" ht="19.2" x14ac:dyDescent="0.4">
      <c r="A25" s="447" t="s">
        <v>47</v>
      </c>
      <c r="B25" s="448"/>
      <c r="C25" s="448"/>
      <c r="D25" s="448"/>
      <c r="E25" s="448"/>
      <c r="F25" s="84"/>
      <c r="G25" s="84"/>
      <c r="H25" s="84"/>
      <c r="I25" s="84"/>
      <c r="J25" s="84"/>
      <c r="K25" s="84"/>
      <c r="L25" s="84"/>
      <c r="M25" s="84"/>
      <c r="N25" s="84"/>
      <c r="O25" s="84"/>
      <c r="P25" s="84"/>
      <c r="Q25" s="84"/>
      <c r="R25" s="84"/>
      <c r="S25" s="84"/>
      <c r="T25" s="84"/>
      <c r="U25" s="84"/>
      <c r="V25" s="84"/>
      <c r="W25" s="84"/>
      <c r="X25" s="84"/>
      <c r="Y25" s="84"/>
      <c r="Z25" s="84"/>
      <c r="AA25" s="84"/>
      <c r="AB25" s="84"/>
      <c r="AC25" s="84"/>
      <c r="AD25" s="84"/>
      <c r="AE25" s="84"/>
      <c r="AF25" s="84"/>
      <c r="AG25" s="84"/>
      <c r="AH25" s="84"/>
      <c r="AI25" s="84"/>
      <c r="AJ25" s="84"/>
      <c r="AK25" s="84"/>
      <c r="AL25" s="84"/>
      <c r="AM25" s="84"/>
      <c r="AN25" s="84"/>
      <c r="AO25" s="84"/>
    </row>
    <row r="26" spans="1:41" x14ac:dyDescent="0.4">
      <c r="A26" s="72">
        <v>11</v>
      </c>
      <c r="B26" s="82"/>
      <c r="C26" s="83"/>
      <c r="D26" s="80"/>
      <c r="E26" s="80"/>
      <c r="F26" s="67"/>
      <c r="G26" s="68"/>
      <c r="H26" s="69"/>
      <c r="I26" s="68"/>
      <c r="J26" s="69"/>
      <c r="K26" s="68"/>
      <c r="L26" s="69"/>
      <c r="M26" s="68"/>
      <c r="N26" s="69"/>
      <c r="O26" s="68"/>
      <c r="P26" s="69"/>
      <c r="Q26" s="68"/>
      <c r="R26" s="67"/>
      <c r="S26" s="68"/>
      <c r="T26" s="69"/>
      <c r="U26" s="68"/>
      <c r="V26" s="69"/>
      <c r="W26" s="68"/>
      <c r="X26" s="69"/>
      <c r="Y26" s="68"/>
      <c r="Z26" s="69"/>
      <c r="AA26" s="68"/>
      <c r="AB26" s="69"/>
      <c r="AC26" s="68"/>
      <c r="AD26" s="67"/>
      <c r="AE26" s="68"/>
      <c r="AF26" s="69"/>
      <c r="AG26" s="68"/>
      <c r="AH26" s="69"/>
      <c r="AI26" s="68"/>
      <c r="AJ26" s="69"/>
      <c r="AK26" s="68"/>
      <c r="AL26" s="69"/>
      <c r="AM26" s="71"/>
      <c r="AN26" s="71"/>
      <c r="AO26" s="71"/>
    </row>
    <row r="27" spans="1:41" x14ac:dyDescent="0.4">
      <c r="A27" s="72">
        <v>12</v>
      </c>
      <c r="B27" s="82"/>
      <c r="C27" s="83"/>
      <c r="D27" s="80"/>
      <c r="E27" s="80"/>
      <c r="F27" s="67"/>
      <c r="G27" s="75"/>
      <c r="H27" s="76"/>
      <c r="I27" s="75"/>
      <c r="J27" s="76"/>
      <c r="K27" s="75"/>
      <c r="L27" s="76"/>
      <c r="M27" s="75"/>
      <c r="N27" s="76"/>
      <c r="O27" s="75"/>
      <c r="P27" s="76"/>
      <c r="Q27" s="75"/>
      <c r="R27" s="67"/>
      <c r="S27" s="75"/>
      <c r="T27" s="76"/>
      <c r="U27" s="75"/>
      <c r="V27" s="76"/>
      <c r="W27" s="75"/>
      <c r="X27" s="76"/>
      <c r="Y27" s="75"/>
      <c r="Z27" s="76"/>
      <c r="AA27" s="75"/>
      <c r="AB27" s="76"/>
      <c r="AC27" s="75"/>
      <c r="AD27" s="67"/>
      <c r="AE27" s="75"/>
      <c r="AF27" s="76"/>
      <c r="AG27" s="75"/>
      <c r="AH27" s="76"/>
      <c r="AI27" s="75"/>
      <c r="AJ27" s="76"/>
      <c r="AK27" s="75"/>
      <c r="AL27" s="76"/>
      <c r="AM27" s="77"/>
      <c r="AN27" s="77"/>
      <c r="AO27" s="77"/>
    </row>
    <row r="28" spans="1:41" x14ac:dyDescent="0.4">
      <c r="A28" s="62">
        <v>13</v>
      </c>
      <c r="B28" s="82"/>
      <c r="C28" s="83"/>
      <c r="D28" s="80"/>
      <c r="E28" s="80"/>
      <c r="F28" s="67"/>
      <c r="G28" s="75"/>
      <c r="H28" s="76"/>
      <c r="I28" s="75"/>
      <c r="J28" s="76"/>
      <c r="K28" s="75"/>
      <c r="L28" s="76"/>
      <c r="M28" s="75"/>
      <c r="N28" s="76"/>
      <c r="O28" s="75"/>
      <c r="P28" s="76"/>
      <c r="Q28" s="75"/>
      <c r="R28" s="67"/>
      <c r="S28" s="75"/>
      <c r="T28" s="76"/>
      <c r="U28" s="75"/>
      <c r="V28" s="76"/>
      <c r="W28" s="75"/>
      <c r="X28" s="76"/>
      <c r="Y28" s="75"/>
      <c r="Z28" s="76"/>
      <c r="AA28" s="75"/>
      <c r="AB28" s="76"/>
      <c r="AC28" s="75"/>
      <c r="AD28" s="67"/>
      <c r="AE28" s="75"/>
      <c r="AF28" s="76"/>
      <c r="AG28" s="75"/>
      <c r="AH28" s="76"/>
      <c r="AI28" s="75"/>
      <c r="AJ28" s="76"/>
      <c r="AK28" s="75"/>
      <c r="AL28" s="76"/>
      <c r="AM28" s="77"/>
      <c r="AN28" s="77"/>
      <c r="AO28" s="77"/>
    </row>
    <row r="29" spans="1:41" x14ac:dyDescent="0.4">
      <c r="A29" s="72">
        <v>14</v>
      </c>
      <c r="B29" s="82"/>
      <c r="C29" s="83"/>
      <c r="D29" s="80"/>
      <c r="E29" s="80"/>
      <c r="F29" s="67"/>
      <c r="G29" s="75"/>
      <c r="H29" s="76"/>
      <c r="I29" s="75"/>
      <c r="J29" s="76"/>
      <c r="K29" s="75"/>
      <c r="L29" s="76"/>
      <c r="M29" s="75"/>
      <c r="N29" s="76"/>
      <c r="O29" s="75"/>
      <c r="P29" s="76"/>
      <c r="Q29" s="75"/>
      <c r="R29" s="67"/>
      <c r="S29" s="75"/>
      <c r="T29" s="76"/>
      <c r="U29" s="75"/>
      <c r="V29" s="76"/>
      <c r="W29" s="75"/>
      <c r="X29" s="76"/>
      <c r="Y29" s="75"/>
      <c r="Z29" s="76"/>
      <c r="AA29" s="75"/>
      <c r="AB29" s="76"/>
      <c r="AC29" s="75"/>
      <c r="AD29" s="67"/>
      <c r="AE29" s="75"/>
      <c r="AF29" s="76"/>
      <c r="AG29" s="75"/>
      <c r="AH29" s="76"/>
      <c r="AI29" s="75"/>
      <c r="AJ29" s="76"/>
      <c r="AK29" s="75"/>
      <c r="AL29" s="76"/>
      <c r="AM29" s="77"/>
      <c r="AN29" s="77"/>
      <c r="AO29" s="77"/>
    </row>
    <row r="30" spans="1:41" x14ac:dyDescent="0.4">
      <c r="A30" s="72">
        <v>15</v>
      </c>
      <c r="B30" s="82"/>
      <c r="C30" s="83"/>
      <c r="D30" s="80"/>
      <c r="E30" s="80"/>
      <c r="F30" s="67"/>
      <c r="G30" s="75"/>
      <c r="H30" s="76"/>
      <c r="I30" s="75"/>
      <c r="J30" s="76"/>
      <c r="K30" s="75"/>
      <c r="L30" s="76"/>
      <c r="M30" s="75"/>
      <c r="N30" s="76"/>
      <c r="O30" s="75"/>
      <c r="P30" s="76"/>
      <c r="Q30" s="75"/>
      <c r="R30" s="67"/>
      <c r="S30" s="75"/>
      <c r="T30" s="76"/>
      <c r="U30" s="75"/>
      <c r="V30" s="76"/>
      <c r="W30" s="75"/>
      <c r="X30" s="76"/>
      <c r="Y30" s="75"/>
      <c r="Z30" s="76"/>
      <c r="AA30" s="75"/>
      <c r="AB30" s="76"/>
      <c r="AC30" s="75"/>
      <c r="AD30" s="67"/>
      <c r="AE30" s="75"/>
      <c r="AF30" s="76"/>
      <c r="AG30" s="75"/>
      <c r="AH30" s="76"/>
      <c r="AI30" s="75"/>
      <c r="AJ30" s="76"/>
      <c r="AK30" s="75"/>
      <c r="AL30" s="76"/>
      <c r="AM30" s="77"/>
      <c r="AN30" s="77"/>
      <c r="AO30" s="77"/>
    </row>
    <row r="31" spans="1:41" x14ac:dyDescent="0.4">
      <c r="A31" s="449" t="s">
        <v>48</v>
      </c>
      <c r="B31" s="450"/>
      <c r="C31" s="450"/>
      <c r="D31" s="450"/>
      <c r="E31" s="450"/>
      <c r="F31" s="85"/>
      <c r="G31" s="86"/>
      <c r="H31" s="86"/>
      <c r="I31" s="86"/>
      <c r="J31" s="86"/>
      <c r="K31" s="86"/>
      <c r="L31" s="86"/>
      <c r="M31" s="86"/>
      <c r="N31" s="86"/>
      <c r="O31" s="86"/>
      <c r="P31" s="86"/>
      <c r="Q31" s="86"/>
      <c r="R31" s="85"/>
      <c r="S31" s="87"/>
      <c r="T31" s="87"/>
      <c r="U31" s="87"/>
      <c r="V31" s="87"/>
      <c r="W31" s="87"/>
      <c r="X31" s="87"/>
      <c r="Y31" s="87"/>
      <c r="Z31" s="87"/>
      <c r="AA31" s="87"/>
      <c r="AB31" s="87"/>
      <c r="AC31" s="87"/>
      <c r="AD31" s="85"/>
      <c r="AE31" s="87"/>
      <c r="AF31" s="87"/>
      <c r="AG31" s="87"/>
      <c r="AH31" s="87"/>
      <c r="AI31" s="87"/>
      <c r="AJ31" s="87"/>
      <c r="AK31" s="87"/>
      <c r="AL31" s="87"/>
      <c r="AM31" s="87"/>
      <c r="AN31" s="87"/>
      <c r="AO31" s="87"/>
    </row>
    <row r="32" spans="1:41" x14ac:dyDescent="0.4">
      <c r="A32" s="72">
        <v>16</v>
      </c>
      <c r="B32" s="82"/>
      <c r="C32" s="83"/>
      <c r="D32" s="80"/>
      <c r="E32" s="80"/>
      <c r="F32" s="67"/>
      <c r="G32" s="75"/>
      <c r="H32" s="76"/>
      <c r="I32" s="75"/>
      <c r="J32" s="76"/>
      <c r="K32" s="75"/>
      <c r="L32" s="76"/>
      <c r="M32" s="75"/>
      <c r="N32" s="76"/>
      <c r="O32" s="75"/>
      <c r="P32" s="76"/>
      <c r="Q32" s="75"/>
      <c r="R32" s="67"/>
      <c r="S32" s="75"/>
      <c r="T32" s="76"/>
      <c r="U32" s="75"/>
      <c r="V32" s="76"/>
      <c r="W32" s="75"/>
      <c r="X32" s="76"/>
      <c r="Y32" s="75"/>
      <c r="Z32" s="76"/>
      <c r="AA32" s="75"/>
      <c r="AB32" s="76"/>
      <c r="AC32" s="75"/>
      <c r="AD32" s="67"/>
      <c r="AE32" s="75"/>
      <c r="AF32" s="76"/>
      <c r="AG32" s="75"/>
      <c r="AH32" s="76"/>
      <c r="AI32" s="75"/>
      <c r="AJ32" s="76"/>
      <c r="AK32" s="75"/>
      <c r="AL32" s="76"/>
      <c r="AM32" s="71"/>
      <c r="AN32" s="71"/>
      <c r="AO32" s="71"/>
    </row>
    <row r="33" spans="1:41" x14ac:dyDescent="0.4">
      <c r="A33" s="72">
        <v>17</v>
      </c>
      <c r="B33" s="82"/>
      <c r="C33" s="83"/>
      <c r="D33" s="80"/>
      <c r="E33" s="80"/>
      <c r="F33" s="67"/>
      <c r="G33" s="75"/>
      <c r="H33" s="76"/>
      <c r="I33" s="75"/>
      <c r="J33" s="76"/>
      <c r="K33" s="75"/>
      <c r="L33" s="76"/>
      <c r="M33" s="75"/>
      <c r="N33" s="76"/>
      <c r="O33" s="75"/>
      <c r="P33" s="76"/>
      <c r="Q33" s="75"/>
      <c r="R33" s="67"/>
      <c r="S33" s="75"/>
      <c r="T33" s="76"/>
      <c r="U33" s="75"/>
      <c r="V33" s="76"/>
      <c r="W33" s="75"/>
      <c r="X33" s="76"/>
      <c r="Y33" s="75"/>
      <c r="Z33" s="76"/>
      <c r="AA33" s="75"/>
      <c r="AB33" s="76"/>
      <c r="AC33" s="75"/>
      <c r="AD33" s="67"/>
      <c r="AE33" s="75"/>
      <c r="AF33" s="76"/>
      <c r="AG33" s="75"/>
      <c r="AH33" s="76"/>
      <c r="AI33" s="75"/>
      <c r="AJ33" s="76"/>
      <c r="AK33" s="75"/>
      <c r="AL33" s="76"/>
      <c r="AM33" s="77"/>
      <c r="AN33" s="77"/>
      <c r="AO33" s="77"/>
    </row>
    <row r="34" spans="1:41" x14ac:dyDescent="0.4">
      <c r="A34" s="72">
        <v>18</v>
      </c>
      <c r="B34" s="82"/>
      <c r="C34" s="83"/>
      <c r="D34" s="80"/>
      <c r="E34" s="80"/>
      <c r="F34" s="67"/>
      <c r="G34" s="75"/>
      <c r="H34" s="76"/>
      <c r="I34" s="75"/>
      <c r="J34" s="76"/>
      <c r="K34" s="75"/>
      <c r="L34" s="76"/>
      <c r="M34" s="75"/>
      <c r="N34" s="76"/>
      <c r="O34" s="75"/>
      <c r="P34" s="76"/>
      <c r="Q34" s="75"/>
      <c r="R34" s="67"/>
      <c r="S34" s="75"/>
      <c r="T34" s="76"/>
      <c r="U34" s="75"/>
      <c r="V34" s="76"/>
      <c r="W34" s="75"/>
      <c r="X34" s="76"/>
      <c r="Y34" s="75"/>
      <c r="Z34" s="76"/>
      <c r="AA34" s="75"/>
      <c r="AB34" s="76"/>
      <c r="AC34" s="75"/>
      <c r="AD34" s="67"/>
      <c r="AE34" s="75"/>
      <c r="AF34" s="76"/>
      <c r="AG34" s="75"/>
      <c r="AH34" s="76"/>
      <c r="AI34" s="75"/>
      <c r="AJ34" s="76"/>
      <c r="AK34" s="75"/>
      <c r="AL34" s="76"/>
      <c r="AM34" s="77"/>
      <c r="AN34" s="77"/>
      <c r="AO34" s="77"/>
    </row>
    <row r="35" spans="1:41" x14ac:dyDescent="0.4">
      <c r="A35" s="72">
        <v>19</v>
      </c>
      <c r="B35" s="82"/>
      <c r="C35" s="83"/>
      <c r="D35" s="80"/>
      <c r="E35" s="80"/>
      <c r="F35" s="67"/>
      <c r="G35" s="75"/>
      <c r="H35" s="76"/>
      <c r="I35" s="75"/>
      <c r="J35" s="76"/>
      <c r="K35" s="75"/>
      <c r="L35" s="76"/>
      <c r="M35" s="75"/>
      <c r="N35" s="76"/>
      <c r="O35" s="75"/>
      <c r="P35" s="76"/>
      <c r="Q35" s="75"/>
      <c r="R35" s="67"/>
      <c r="S35" s="75"/>
      <c r="T35" s="76"/>
      <c r="U35" s="75"/>
      <c r="V35" s="76"/>
      <c r="W35" s="75"/>
      <c r="X35" s="76"/>
      <c r="Y35" s="75"/>
      <c r="Z35" s="76"/>
      <c r="AA35" s="75"/>
      <c r="AB35" s="76"/>
      <c r="AC35" s="75"/>
      <c r="AD35" s="67"/>
      <c r="AE35" s="75"/>
      <c r="AF35" s="76"/>
      <c r="AG35" s="75"/>
      <c r="AH35" s="76"/>
      <c r="AI35" s="75"/>
      <c r="AJ35" s="76"/>
      <c r="AK35" s="75"/>
      <c r="AL35" s="76"/>
      <c r="AM35" s="77"/>
      <c r="AN35" s="77"/>
      <c r="AO35" s="77"/>
    </row>
    <row r="36" spans="1:41" x14ac:dyDescent="0.4">
      <c r="A36" s="72">
        <v>20</v>
      </c>
      <c r="B36" s="82"/>
      <c r="C36" s="83"/>
      <c r="D36" s="80"/>
      <c r="E36" s="80"/>
      <c r="F36" s="67"/>
      <c r="G36" s="68"/>
      <c r="H36" s="69"/>
      <c r="I36" s="68"/>
      <c r="J36" s="69"/>
      <c r="K36" s="68"/>
      <c r="L36" s="69"/>
      <c r="M36" s="68"/>
      <c r="N36" s="69"/>
      <c r="O36" s="68"/>
      <c r="P36" s="69"/>
      <c r="Q36" s="68"/>
      <c r="R36" s="67"/>
      <c r="S36" s="75"/>
      <c r="T36" s="76"/>
      <c r="U36" s="75"/>
      <c r="V36" s="76"/>
      <c r="W36" s="75"/>
      <c r="X36" s="76"/>
      <c r="Y36" s="75"/>
      <c r="Z36" s="76"/>
      <c r="AA36" s="75"/>
      <c r="AB36" s="76"/>
      <c r="AC36" s="75"/>
      <c r="AD36" s="67"/>
      <c r="AE36" s="75"/>
      <c r="AF36" s="76"/>
      <c r="AG36" s="75"/>
      <c r="AH36" s="76"/>
      <c r="AI36" s="75"/>
      <c r="AJ36" s="76"/>
      <c r="AK36" s="75"/>
      <c r="AL36" s="76"/>
      <c r="AM36" s="77"/>
      <c r="AN36" s="77"/>
      <c r="AO36" s="77"/>
    </row>
    <row r="37" spans="1:41" x14ac:dyDescent="0.4">
      <c r="A37" s="88" t="s">
        <v>49</v>
      </c>
      <c r="B37" s="89"/>
      <c r="C37" s="89"/>
      <c r="D37" s="89"/>
      <c r="E37" s="89"/>
      <c r="F37" s="89"/>
      <c r="G37" s="89"/>
      <c r="H37" s="89"/>
      <c r="I37" s="89"/>
      <c r="J37" s="89"/>
      <c r="K37" s="89"/>
      <c r="L37" s="89"/>
      <c r="M37" s="89"/>
      <c r="N37" s="89"/>
      <c r="O37" s="89"/>
      <c r="P37" s="89"/>
      <c r="Q37" s="89"/>
      <c r="R37" s="89"/>
      <c r="S37" s="89"/>
      <c r="T37" s="89"/>
      <c r="U37" s="89"/>
      <c r="V37" s="89"/>
      <c r="W37" s="89"/>
      <c r="X37" s="89"/>
      <c r="Y37" s="89"/>
      <c r="Z37" s="89"/>
      <c r="AA37" s="89"/>
      <c r="AB37" s="89"/>
      <c r="AC37" s="89"/>
      <c r="AD37" s="89"/>
      <c r="AE37" s="89"/>
      <c r="AF37" s="89"/>
      <c r="AG37" s="89"/>
      <c r="AH37" s="89"/>
      <c r="AI37" s="89"/>
      <c r="AJ37" s="89"/>
      <c r="AK37" s="89"/>
      <c r="AL37" s="89"/>
      <c r="AM37" s="89"/>
      <c r="AN37" s="89"/>
      <c r="AO37" s="89"/>
    </row>
    <row r="38" spans="1:41" x14ac:dyDescent="0.4">
      <c r="A38" s="62">
        <v>16</v>
      </c>
      <c r="B38" s="82"/>
      <c r="C38" s="83"/>
      <c r="D38" s="80"/>
      <c r="E38" s="80"/>
      <c r="F38" s="67"/>
      <c r="G38" s="68"/>
      <c r="H38" s="69"/>
      <c r="I38" s="68"/>
      <c r="J38" s="69"/>
      <c r="K38" s="68"/>
      <c r="L38" s="69"/>
      <c r="M38" s="68"/>
      <c r="N38" s="69"/>
      <c r="O38" s="68"/>
      <c r="P38" s="69"/>
      <c r="Q38" s="68"/>
      <c r="R38" s="67"/>
      <c r="S38" s="68"/>
      <c r="T38" s="69"/>
      <c r="U38" s="68"/>
      <c r="V38" s="69"/>
      <c r="W38" s="68"/>
      <c r="X38" s="69"/>
      <c r="Y38" s="68"/>
      <c r="Z38" s="69"/>
      <c r="AA38" s="68"/>
      <c r="AB38" s="69"/>
      <c r="AC38" s="68"/>
      <c r="AD38" s="67"/>
      <c r="AE38" s="68"/>
      <c r="AF38" s="69"/>
      <c r="AG38" s="68"/>
      <c r="AH38" s="69"/>
      <c r="AI38" s="68"/>
      <c r="AJ38" s="69"/>
      <c r="AK38" s="68"/>
      <c r="AL38" s="69"/>
      <c r="AM38" s="71"/>
      <c r="AN38" s="71"/>
      <c r="AO38" s="71"/>
    </row>
    <row r="39" spans="1:41" x14ac:dyDescent="0.4">
      <c r="A39" s="72">
        <v>17</v>
      </c>
      <c r="B39" s="82"/>
      <c r="C39" s="83"/>
      <c r="D39" s="80"/>
      <c r="E39" s="80"/>
      <c r="F39" s="67"/>
      <c r="G39" s="75"/>
      <c r="H39" s="76"/>
      <c r="I39" s="75"/>
      <c r="J39" s="76"/>
      <c r="K39" s="75"/>
      <c r="L39" s="76"/>
      <c r="M39" s="75"/>
      <c r="N39" s="76"/>
      <c r="O39" s="75"/>
      <c r="P39" s="76"/>
      <c r="Q39" s="75"/>
      <c r="R39" s="67"/>
      <c r="S39" s="75"/>
      <c r="T39" s="76"/>
      <c r="U39" s="75"/>
      <c r="V39" s="76"/>
      <c r="W39" s="75"/>
      <c r="X39" s="76"/>
      <c r="Y39" s="75"/>
      <c r="Z39" s="76"/>
      <c r="AA39" s="75"/>
      <c r="AB39" s="76"/>
      <c r="AC39" s="75"/>
      <c r="AD39" s="67"/>
      <c r="AE39" s="75"/>
      <c r="AF39" s="76"/>
      <c r="AG39" s="75"/>
      <c r="AH39" s="76"/>
      <c r="AI39" s="75"/>
      <c r="AJ39" s="76"/>
      <c r="AK39" s="75"/>
      <c r="AL39" s="76"/>
      <c r="AM39" s="77"/>
      <c r="AN39" s="77"/>
      <c r="AO39" s="77"/>
    </row>
    <row r="40" spans="1:41" x14ac:dyDescent="0.4">
      <c r="A40" s="72">
        <v>18</v>
      </c>
      <c r="B40" s="82"/>
      <c r="C40" s="83"/>
      <c r="D40" s="80"/>
      <c r="E40" s="80"/>
      <c r="F40" s="67"/>
      <c r="G40" s="75"/>
      <c r="H40" s="76"/>
      <c r="I40" s="75"/>
      <c r="J40" s="76"/>
      <c r="K40" s="75"/>
      <c r="L40" s="76"/>
      <c r="M40" s="75"/>
      <c r="N40" s="76"/>
      <c r="O40" s="75"/>
      <c r="P40" s="76"/>
      <c r="Q40" s="75"/>
      <c r="R40" s="67"/>
      <c r="S40" s="75"/>
      <c r="T40" s="76"/>
      <c r="U40" s="75"/>
      <c r="V40" s="76"/>
      <c r="W40" s="75"/>
      <c r="X40" s="76"/>
      <c r="Y40" s="75"/>
      <c r="Z40" s="76"/>
      <c r="AA40" s="75"/>
      <c r="AB40" s="76"/>
      <c r="AC40" s="75"/>
      <c r="AD40" s="67"/>
      <c r="AE40" s="75"/>
      <c r="AF40" s="76"/>
      <c r="AG40" s="75"/>
      <c r="AH40" s="76"/>
      <c r="AI40" s="75"/>
      <c r="AJ40" s="76"/>
      <c r="AK40" s="75"/>
      <c r="AL40" s="76"/>
      <c r="AM40" s="77"/>
      <c r="AN40" s="77"/>
      <c r="AO40" s="77"/>
    </row>
    <row r="41" spans="1:41" x14ac:dyDescent="0.4">
      <c r="A41" s="62">
        <v>19</v>
      </c>
      <c r="B41" s="82"/>
      <c r="C41" s="83"/>
      <c r="D41" s="80"/>
      <c r="E41" s="80"/>
      <c r="F41" s="67"/>
      <c r="G41" s="75"/>
      <c r="H41" s="76"/>
      <c r="I41" s="75"/>
      <c r="J41" s="76"/>
      <c r="K41" s="75"/>
      <c r="L41" s="76"/>
      <c r="M41" s="75"/>
      <c r="N41" s="76"/>
      <c r="O41" s="75"/>
      <c r="P41" s="76"/>
      <c r="Q41" s="75"/>
      <c r="R41" s="67"/>
      <c r="S41" s="75"/>
      <c r="T41" s="76"/>
      <c r="U41" s="75"/>
      <c r="V41" s="76"/>
      <c r="W41" s="75"/>
      <c r="X41" s="76"/>
      <c r="Y41" s="75"/>
      <c r="Z41" s="76"/>
      <c r="AA41" s="75"/>
      <c r="AB41" s="76"/>
      <c r="AC41" s="75"/>
      <c r="AD41" s="67"/>
      <c r="AE41" s="75"/>
      <c r="AF41" s="76"/>
      <c r="AG41" s="75"/>
      <c r="AH41" s="76"/>
      <c r="AI41" s="75"/>
      <c r="AJ41" s="76"/>
      <c r="AK41" s="75"/>
      <c r="AL41" s="76"/>
      <c r="AM41" s="77"/>
      <c r="AN41" s="77"/>
      <c r="AO41" s="77"/>
    </row>
    <row r="42" spans="1:41" x14ac:dyDescent="0.4">
      <c r="A42" s="72">
        <v>20</v>
      </c>
      <c r="B42" s="82"/>
      <c r="C42" s="83"/>
      <c r="D42" s="80"/>
      <c r="E42" s="80"/>
      <c r="F42" s="67"/>
      <c r="G42" s="75"/>
      <c r="H42" s="76"/>
      <c r="I42" s="75"/>
      <c r="J42" s="76"/>
      <c r="K42" s="75"/>
      <c r="L42" s="76"/>
      <c r="M42" s="75"/>
      <c r="N42" s="76"/>
      <c r="O42" s="75"/>
      <c r="P42" s="76"/>
      <c r="Q42" s="75"/>
      <c r="R42" s="67"/>
      <c r="S42" s="75"/>
      <c r="T42" s="76"/>
      <c r="U42" s="75"/>
      <c r="V42" s="76"/>
      <c r="W42" s="75"/>
      <c r="X42" s="76"/>
      <c r="Y42" s="75"/>
      <c r="Z42" s="76"/>
      <c r="AA42" s="75"/>
      <c r="AB42" s="76"/>
      <c r="AC42" s="75"/>
      <c r="AD42" s="67"/>
      <c r="AE42" s="75"/>
      <c r="AF42" s="76"/>
      <c r="AG42" s="75"/>
      <c r="AH42" s="76"/>
      <c r="AI42" s="75"/>
      <c r="AJ42" s="76"/>
      <c r="AK42" s="75"/>
      <c r="AL42" s="76"/>
      <c r="AM42" s="77"/>
      <c r="AN42" s="77"/>
      <c r="AO42" s="77"/>
    </row>
    <row r="43" spans="1:41" x14ac:dyDescent="0.4">
      <c r="A43" s="449" t="s">
        <v>50</v>
      </c>
      <c r="B43" s="450"/>
      <c r="C43" s="450"/>
      <c r="D43" s="450"/>
      <c r="E43" s="450"/>
      <c r="F43" s="84"/>
      <c r="G43" s="84"/>
      <c r="H43" s="84"/>
      <c r="I43" s="84"/>
      <c r="J43" s="84"/>
      <c r="K43" s="84"/>
      <c r="L43" s="84"/>
      <c r="M43" s="84"/>
      <c r="N43" s="84"/>
      <c r="O43" s="84"/>
      <c r="P43" s="84"/>
      <c r="Q43" s="84"/>
      <c r="R43" s="84"/>
      <c r="S43" s="84"/>
      <c r="T43" s="84"/>
      <c r="U43" s="84"/>
      <c r="V43" s="84"/>
      <c r="W43" s="84"/>
      <c r="X43" s="84"/>
      <c r="Y43" s="84"/>
      <c r="Z43" s="84"/>
      <c r="AA43" s="84"/>
      <c r="AB43" s="84"/>
      <c r="AC43" s="84"/>
      <c r="AD43" s="84"/>
      <c r="AE43" s="84"/>
      <c r="AF43" s="84"/>
      <c r="AG43" s="84"/>
      <c r="AH43" s="84"/>
      <c r="AI43" s="84"/>
      <c r="AJ43" s="84"/>
      <c r="AK43" s="84"/>
      <c r="AL43" s="84"/>
      <c r="AM43" s="84"/>
      <c r="AN43" s="84"/>
      <c r="AO43" s="84"/>
    </row>
    <row r="44" spans="1:41" x14ac:dyDescent="0.4">
      <c r="A44" s="72">
        <v>21</v>
      </c>
      <c r="B44" s="82"/>
      <c r="C44" s="83"/>
      <c r="D44" s="80"/>
      <c r="E44" s="80"/>
      <c r="F44" s="67"/>
      <c r="G44" s="68"/>
      <c r="H44" s="69"/>
      <c r="I44" s="68"/>
      <c r="J44" s="69"/>
      <c r="K44" s="68"/>
      <c r="L44" s="69"/>
      <c r="M44" s="68"/>
      <c r="N44" s="69"/>
      <c r="O44" s="68"/>
      <c r="P44" s="69"/>
      <c r="Q44" s="68"/>
      <c r="R44" s="67"/>
      <c r="S44" s="68"/>
      <c r="T44" s="69"/>
      <c r="U44" s="68"/>
      <c r="V44" s="69"/>
      <c r="W44" s="68"/>
      <c r="X44" s="69"/>
      <c r="Y44" s="68"/>
      <c r="Z44" s="69"/>
      <c r="AA44" s="68"/>
      <c r="AB44" s="69"/>
      <c r="AC44" s="68"/>
      <c r="AD44" s="67"/>
      <c r="AE44" s="68"/>
      <c r="AF44" s="69"/>
      <c r="AG44" s="68"/>
      <c r="AH44" s="69"/>
      <c r="AI44" s="68"/>
      <c r="AJ44" s="69"/>
      <c r="AK44" s="68"/>
      <c r="AL44" s="69"/>
      <c r="AM44" s="71"/>
      <c r="AN44" s="71"/>
      <c r="AO44" s="71"/>
    </row>
    <row r="45" spans="1:41" x14ac:dyDescent="0.4">
      <c r="A45" s="62">
        <v>22</v>
      </c>
      <c r="B45" s="82"/>
      <c r="C45" s="83"/>
      <c r="D45" s="80"/>
      <c r="E45" s="80"/>
      <c r="F45" s="67"/>
      <c r="G45" s="68"/>
      <c r="H45" s="76"/>
      <c r="I45" s="75"/>
      <c r="J45" s="76"/>
      <c r="K45" s="75"/>
      <c r="L45" s="76"/>
      <c r="M45" s="75"/>
      <c r="N45" s="76"/>
      <c r="O45" s="75"/>
      <c r="P45" s="76"/>
      <c r="Q45" s="75"/>
      <c r="R45" s="67"/>
      <c r="S45" s="68"/>
      <c r="T45" s="76"/>
      <c r="U45" s="75"/>
      <c r="V45" s="76"/>
      <c r="W45" s="75"/>
      <c r="X45" s="76"/>
      <c r="Y45" s="75"/>
      <c r="Z45" s="76"/>
      <c r="AA45" s="75"/>
      <c r="AB45" s="76"/>
      <c r="AC45" s="75"/>
      <c r="AD45" s="67"/>
      <c r="AE45" s="68"/>
      <c r="AF45" s="76"/>
      <c r="AG45" s="75"/>
      <c r="AH45" s="76"/>
      <c r="AI45" s="75"/>
      <c r="AJ45" s="76"/>
      <c r="AK45" s="75"/>
      <c r="AL45" s="76"/>
      <c r="AM45" s="77"/>
      <c r="AN45" s="77"/>
      <c r="AO45" s="77"/>
    </row>
    <row r="46" spans="1:41" x14ac:dyDescent="0.4">
      <c r="A46" s="72">
        <v>23</v>
      </c>
      <c r="B46" s="82"/>
      <c r="C46" s="83"/>
      <c r="D46" s="80"/>
      <c r="E46" s="80"/>
      <c r="F46" s="67"/>
      <c r="G46" s="68"/>
      <c r="H46" s="76"/>
      <c r="I46" s="75"/>
      <c r="J46" s="76"/>
      <c r="K46" s="75"/>
      <c r="L46" s="76"/>
      <c r="M46" s="75"/>
      <c r="N46" s="76"/>
      <c r="O46" s="75"/>
      <c r="P46" s="76"/>
      <c r="Q46" s="75"/>
      <c r="R46" s="67"/>
      <c r="S46" s="68"/>
      <c r="T46" s="76"/>
      <c r="U46" s="75"/>
      <c r="V46" s="76"/>
      <c r="W46" s="75"/>
      <c r="X46" s="76"/>
      <c r="Y46" s="75"/>
      <c r="Z46" s="76"/>
      <c r="AA46" s="75"/>
      <c r="AB46" s="76"/>
      <c r="AC46" s="75"/>
      <c r="AD46" s="67"/>
      <c r="AE46" s="68"/>
      <c r="AF46" s="76"/>
      <c r="AG46" s="75"/>
      <c r="AH46" s="76"/>
      <c r="AI46" s="75"/>
      <c r="AJ46" s="76"/>
      <c r="AK46" s="75"/>
      <c r="AL46" s="76"/>
      <c r="AM46" s="77"/>
      <c r="AN46" s="77"/>
      <c r="AO46" s="77"/>
    </row>
    <row r="47" spans="1:41" x14ac:dyDescent="0.4">
      <c r="A47" s="72">
        <v>24</v>
      </c>
      <c r="B47" s="82"/>
      <c r="C47" s="83"/>
      <c r="D47" s="80"/>
      <c r="E47" s="80"/>
      <c r="F47" s="67"/>
      <c r="G47" s="68"/>
      <c r="H47" s="76"/>
      <c r="I47" s="75"/>
      <c r="J47" s="76"/>
      <c r="K47" s="75"/>
      <c r="L47" s="76"/>
      <c r="M47" s="75"/>
      <c r="N47" s="76"/>
      <c r="O47" s="75"/>
      <c r="P47" s="76"/>
      <c r="Q47" s="75"/>
      <c r="R47" s="67"/>
      <c r="S47" s="68"/>
      <c r="T47" s="76"/>
      <c r="U47" s="75"/>
      <c r="V47" s="76"/>
      <c r="W47" s="75"/>
      <c r="X47" s="76"/>
      <c r="Y47" s="75"/>
      <c r="Z47" s="76"/>
      <c r="AA47" s="75"/>
      <c r="AB47" s="76"/>
      <c r="AC47" s="75"/>
      <c r="AD47" s="67"/>
      <c r="AE47" s="68"/>
      <c r="AF47" s="76"/>
      <c r="AG47" s="75"/>
      <c r="AH47" s="76"/>
      <c r="AI47" s="75"/>
      <c r="AJ47" s="76"/>
      <c r="AK47" s="75"/>
      <c r="AL47" s="76"/>
      <c r="AM47" s="77"/>
      <c r="AN47" s="77"/>
      <c r="AO47" s="77"/>
    </row>
    <row r="48" spans="1:41" ht="17.399999999999999" thickBot="1" x14ac:dyDescent="0.45">
      <c r="A48" s="90">
        <v>25</v>
      </c>
      <c r="B48" s="91"/>
      <c r="C48" s="92"/>
      <c r="D48" s="93"/>
      <c r="E48" s="92"/>
      <c r="F48" s="94"/>
      <c r="G48" s="95"/>
      <c r="H48" s="96"/>
      <c r="I48" s="97"/>
      <c r="J48" s="96"/>
      <c r="K48" s="97"/>
      <c r="L48" s="96"/>
      <c r="M48" s="97"/>
      <c r="N48" s="96"/>
      <c r="O48" s="97"/>
      <c r="P48" s="96"/>
      <c r="Q48" s="97"/>
      <c r="R48" s="94"/>
      <c r="S48" s="95"/>
      <c r="T48" s="96"/>
      <c r="U48" s="97"/>
      <c r="V48" s="96"/>
      <c r="W48" s="97"/>
      <c r="X48" s="96"/>
      <c r="Y48" s="97"/>
      <c r="Z48" s="96"/>
      <c r="AA48" s="97"/>
      <c r="AB48" s="96"/>
      <c r="AC48" s="97"/>
      <c r="AD48" s="94"/>
      <c r="AE48" s="95"/>
      <c r="AF48" s="96"/>
      <c r="AG48" s="97"/>
      <c r="AH48" s="96"/>
      <c r="AI48" s="97"/>
      <c r="AJ48" s="96"/>
      <c r="AK48" s="97"/>
      <c r="AL48" s="96"/>
      <c r="AM48" s="77"/>
      <c r="AN48" s="77"/>
      <c r="AO48" s="77"/>
    </row>
    <row r="49" spans="1:5" ht="26.7" customHeight="1" thickBot="1" x14ac:dyDescent="0.45">
      <c r="A49" s="451" t="s">
        <v>51</v>
      </c>
      <c r="B49" s="452"/>
      <c r="C49" s="452"/>
      <c r="D49" s="453"/>
      <c r="E49" s="98">
        <v>0</v>
      </c>
    </row>
    <row r="50" spans="1:5" ht="20.399999999999999" x14ac:dyDescent="0.45">
      <c r="A50" s="442"/>
      <c r="B50" s="442"/>
      <c r="C50" s="442"/>
      <c r="D50" s="442"/>
      <c r="E50" s="442"/>
    </row>
  </sheetData>
  <sheetProtection algorithmName="SHA-512" hashValue="caxot9yIWk7yFR+R6LPigf54YL3yyAAlBZa6tYYbYM/cyBjZnLFZv4Lcg2ypShGiMHAc0eSD0p23umSVI6VyNA==" saltValue="Q6JBWMrXceC4zGCw0go4pw==" spinCount="100000" sheet="1" formatCells="0" formatColumns="0" formatRows="0" insertColumns="0" insertRows="0" selectLockedCells="1"/>
  <mergeCells count="18">
    <mergeCell ref="A11:E11"/>
    <mergeCell ref="C5:G5"/>
    <mergeCell ref="C7:G7"/>
    <mergeCell ref="F11:Q11"/>
    <mergeCell ref="A2:AO2"/>
    <mergeCell ref="C6:G6"/>
    <mergeCell ref="AD11:AO11"/>
    <mergeCell ref="A9:AO9"/>
    <mergeCell ref="A10:B10"/>
    <mergeCell ref="A3:AO3"/>
    <mergeCell ref="R11:AC11"/>
    <mergeCell ref="A50:E50"/>
    <mergeCell ref="A13:E13"/>
    <mergeCell ref="A19:E19"/>
    <mergeCell ref="A25:E25"/>
    <mergeCell ref="A31:E31"/>
    <mergeCell ref="A43:E43"/>
    <mergeCell ref="A49:D49"/>
  </mergeCells>
  <pageMargins left="0.23622047244094491" right="0.23622047244094491" top="0.74803149606299213" bottom="0.74803149606299213" header="0.31496062992125984" footer="0.31496062992125984"/>
  <pageSetup paperSize="8" scale="69" orientation="landscape" r:id="rId1"/>
  <headerFooter>
    <oddHeader>&amp;R&amp;G</oddHeader>
    <oddFooter>&amp;C&amp;G</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64E543-524C-46DF-AAD5-F2590EB933A0}">
  <sheetPr codeName="Sheet2">
    <tabColor theme="7" tint="0.79998168889431442"/>
    <pageSetUpPr fitToPage="1"/>
  </sheetPr>
  <dimension ref="A1:AO42"/>
  <sheetViews>
    <sheetView showGridLines="0" zoomScaleNormal="100" workbookViewId="0">
      <selection activeCell="B13" sqref="B13:H13"/>
    </sheetView>
  </sheetViews>
  <sheetFormatPr defaultColWidth="8.6640625" defaultRowHeight="16.8" x14ac:dyDescent="0.4"/>
  <cols>
    <col min="1" max="1" width="1.6640625" style="347" customWidth="1"/>
    <col min="2" max="3" width="25.44140625" style="27" customWidth="1"/>
    <col min="4" max="4" width="19.33203125" style="27" customWidth="1"/>
    <col min="5" max="6" width="14.44140625" style="27" customWidth="1"/>
    <col min="7" max="7" width="20.6640625" style="27" customWidth="1"/>
    <col min="8" max="8" width="21.33203125" style="27" customWidth="1"/>
    <col min="9" max="9" width="44.6640625" style="27" customWidth="1"/>
    <col min="10" max="16384" width="8.6640625" style="27"/>
  </cols>
  <sheetData>
    <row r="1" spans="1:41" ht="9.6" customHeight="1" x14ac:dyDescent="0.4">
      <c r="A1" s="343"/>
      <c r="B1" s="26"/>
      <c r="C1" s="26"/>
      <c r="D1" s="26"/>
      <c r="E1" s="26"/>
      <c r="F1" s="26"/>
      <c r="G1" s="26"/>
      <c r="H1" s="26"/>
      <c r="I1" s="26"/>
    </row>
    <row r="2" spans="1:41" ht="38.700000000000003" customHeight="1" x14ac:dyDescent="0.4">
      <c r="A2" s="344"/>
      <c r="B2" s="422" t="s">
        <v>0</v>
      </c>
      <c r="C2" s="422"/>
      <c r="D2" s="422"/>
      <c r="E2" s="422"/>
      <c r="F2" s="422"/>
      <c r="G2" s="422"/>
      <c r="H2" s="422"/>
      <c r="I2" s="422"/>
      <c r="J2" s="337"/>
      <c r="K2" s="337"/>
      <c r="L2" s="337"/>
      <c r="M2" s="337"/>
      <c r="N2" s="337"/>
      <c r="O2" s="337"/>
      <c r="P2" s="337"/>
      <c r="Q2" s="337"/>
      <c r="R2" s="337"/>
      <c r="S2" s="337"/>
      <c r="T2" s="337"/>
      <c r="U2" s="337"/>
      <c r="V2" s="337"/>
      <c r="W2" s="337"/>
      <c r="X2" s="337"/>
      <c r="Y2" s="337"/>
      <c r="Z2" s="337"/>
      <c r="AA2" s="337"/>
      <c r="AB2" s="337"/>
      <c r="AC2" s="337"/>
      <c r="AD2" s="337"/>
      <c r="AE2" s="337"/>
      <c r="AF2" s="337"/>
      <c r="AG2" s="337"/>
      <c r="AH2" s="337"/>
      <c r="AI2" s="337"/>
      <c r="AJ2" s="337"/>
      <c r="AK2" s="337"/>
      <c r="AL2" s="337"/>
      <c r="AM2" s="337"/>
      <c r="AN2" s="337"/>
      <c r="AO2" s="337"/>
    </row>
    <row r="3" spans="1:41" s="99" customFormat="1" ht="37.200000000000003" customHeight="1" x14ac:dyDescent="0.7">
      <c r="A3" s="345"/>
      <c r="B3" s="464" t="s">
        <v>16</v>
      </c>
      <c r="C3" s="465"/>
      <c r="D3" s="465"/>
      <c r="E3" s="465"/>
      <c r="F3" s="465"/>
      <c r="G3" s="465"/>
      <c r="H3" s="465"/>
      <c r="I3" s="465"/>
      <c r="J3" s="102"/>
      <c r="K3" s="102"/>
    </row>
    <row r="4" spans="1:41" ht="17.399999999999999" thickBot="1" x14ac:dyDescent="0.45">
      <c r="A4" s="343"/>
      <c r="B4" s="26"/>
      <c r="C4" s="26"/>
      <c r="D4" s="26"/>
      <c r="E4" s="26"/>
      <c r="F4" s="26"/>
      <c r="G4" s="26"/>
      <c r="H4" s="26"/>
      <c r="I4" s="26"/>
    </row>
    <row r="5" spans="1:41" ht="19.5" customHeight="1" thickBot="1" x14ac:dyDescent="0.45">
      <c r="A5" s="343"/>
      <c r="B5" s="318" t="s">
        <v>2</v>
      </c>
      <c r="C5" s="336"/>
      <c r="D5" s="472" t="str">
        <f>IF('Project Summary'!$C$5="","",'Project Summary'!$C$5)</f>
        <v/>
      </c>
      <c r="E5" s="473"/>
      <c r="F5" s="474"/>
      <c r="G5" s="26"/>
      <c r="H5" s="26"/>
      <c r="I5" s="26"/>
    </row>
    <row r="6" spans="1:41" ht="19.5" customHeight="1" thickBot="1" x14ac:dyDescent="0.45">
      <c r="A6" s="343"/>
      <c r="B6" s="318" t="s">
        <v>3</v>
      </c>
      <c r="C6" s="336"/>
      <c r="D6" s="472" t="str">
        <f>IF('Project Summary'!$C$6="","",'Project Summary'!$C$6)</f>
        <v/>
      </c>
      <c r="E6" s="473"/>
      <c r="F6" s="474"/>
      <c r="G6" s="26"/>
      <c r="H6" s="26"/>
      <c r="I6" s="26"/>
    </row>
    <row r="7" spans="1:41" ht="19.5" customHeight="1" thickBot="1" x14ac:dyDescent="0.45">
      <c r="A7" s="343"/>
      <c r="B7" s="318" t="s">
        <v>20</v>
      </c>
      <c r="C7" s="336"/>
      <c r="D7" s="472" t="str">
        <f>IF('Project Summary'!$C$7="","",'Project Summary'!$C$7)</f>
        <v/>
      </c>
      <c r="E7" s="473"/>
      <c r="F7" s="474"/>
      <c r="G7" s="26"/>
      <c r="H7" s="26"/>
      <c r="I7" s="26"/>
    </row>
    <row r="8" spans="1:41" ht="19.2" x14ac:dyDescent="0.45">
      <c r="A8" s="343"/>
      <c r="B8" s="19"/>
      <c r="C8" s="19"/>
      <c r="D8" s="19"/>
      <c r="E8" s="19"/>
      <c r="F8" s="37"/>
      <c r="G8" s="37"/>
      <c r="H8" s="37"/>
      <c r="I8" s="26"/>
      <c r="J8" s="17"/>
      <c r="K8" s="17"/>
    </row>
    <row r="9" spans="1:41" s="155" customFormat="1" ht="49.2" customHeight="1" x14ac:dyDescent="0.45">
      <c r="A9" s="346"/>
      <c r="B9" s="475" t="s">
        <v>52</v>
      </c>
      <c r="C9" s="476"/>
      <c r="D9" s="476"/>
      <c r="E9" s="476"/>
      <c r="F9" s="476"/>
      <c r="G9" s="476"/>
      <c r="H9" s="476"/>
      <c r="I9" s="477"/>
      <c r="J9" s="154"/>
      <c r="K9" s="154"/>
    </row>
    <row r="10" spans="1:41" ht="19.5" customHeight="1" thickBot="1" x14ac:dyDescent="0.45">
      <c r="A10" s="343"/>
      <c r="B10" s="26"/>
      <c r="C10" s="26"/>
      <c r="D10" s="26"/>
      <c r="E10" s="26"/>
      <c r="F10" s="26"/>
      <c r="G10" s="26"/>
      <c r="H10" s="26"/>
      <c r="I10" s="26"/>
    </row>
    <row r="11" spans="1:41" ht="45" customHeight="1" thickBot="1" x14ac:dyDescent="0.45">
      <c r="A11" s="348" t="s">
        <v>53</v>
      </c>
      <c r="B11" s="469" t="s">
        <v>54</v>
      </c>
      <c r="C11" s="470"/>
      <c r="D11" s="470"/>
      <c r="E11" s="470"/>
      <c r="F11" s="470"/>
      <c r="G11" s="470"/>
      <c r="H11" s="471"/>
      <c r="I11" s="379" t="s">
        <v>55</v>
      </c>
    </row>
    <row r="12" spans="1:41" ht="40.200000000000003" hidden="1" customHeight="1" x14ac:dyDescent="0.4">
      <c r="A12" s="349" t="str">
        <f>LEFT(B12,3)</f>
        <v/>
      </c>
      <c r="B12" s="481"/>
      <c r="C12" s="482"/>
      <c r="D12" s="482"/>
      <c r="E12" s="482"/>
      <c r="F12" s="482"/>
      <c r="G12" s="482"/>
      <c r="H12" s="483"/>
      <c r="I12" s="339" t="str">
        <f>IF(B12="","",VLOOKUP(B12,'Investment Priority'!$B$2:$C$54,2,FALSE))</f>
        <v/>
      </c>
    </row>
    <row r="13" spans="1:41" ht="40.200000000000003" customHeight="1" x14ac:dyDescent="0.4">
      <c r="A13" s="349" t="str">
        <f t="shared" ref="A13:A42" si="0">LEFT(B13,3)</f>
        <v/>
      </c>
      <c r="B13" s="466"/>
      <c r="C13" s="467"/>
      <c r="D13" s="467"/>
      <c r="E13" s="467"/>
      <c r="F13" s="467"/>
      <c r="G13" s="467"/>
      <c r="H13" s="468"/>
      <c r="I13" s="340" t="str">
        <f>IF(B13="","",VLOOKUP(B13,'Investment Priority'!$B$2:$C$54,2,FALSE))</f>
        <v/>
      </c>
    </row>
    <row r="14" spans="1:41" ht="40.200000000000003" customHeight="1" x14ac:dyDescent="0.4">
      <c r="A14" s="349" t="str">
        <f t="shared" si="0"/>
        <v/>
      </c>
      <c r="B14" s="466"/>
      <c r="C14" s="467"/>
      <c r="D14" s="467"/>
      <c r="E14" s="467"/>
      <c r="F14" s="467"/>
      <c r="G14" s="467"/>
      <c r="H14" s="468"/>
      <c r="I14" s="340" t="str">
        <f>IF(B14="","",VLOOKUP(B14,'Investment Priority'!$B$2:$C$54,2,FALSE))</f>
        <v/>
      </c>
    </row>
    <row r="15" spans="1:41" ht="40.200000000000003" customHeight="1" x14ac:dyDescent="0.4">
      <c r="A15" s="349" t="str">
        <f t="shared" si="0"/>
        <v/>
      </c>
      <c r="B15" s="466"/>
      <c r="C15" s="467"/>
      <c r="D15" s="467"/>
      <c r="E15" s="467"/>
      <c r="F15" s="467"/>
      <c r="G15" s="467"/>
      <c r="H15" s="468"/>
      <c r="I15" s="340" t="str">
        <f>IF(B15="","",VLOOKUP(B15,'Investment Priority'!$B$2:$C$54,2,FALSE))</f>
        <v/>
      </c>
    </row>
    <row r="16" spans="1:41" ht="40.200000000000003" customHeight="1" x14ac:dyDescent="0.4">
      <c r="A16" s="349" t="str">
        <f t="shared" si="0"/>
        <v/>
      </c>
      <c r="B16" s="466"/>
      <c r="C16" s="467"/>
      <c r="D16" s="467"/>
      <c r="E16" s="467"/>
      <c r="F16" s="467"/>
      <c r="G16" s="467"/>
      <c r="H16" s="468"/>
      <c r="I16" s="340" t="str">
        <f>IF(B16="","",VLOOKUP(B16,'Investment Priority'!$B$2:$C$54,2,FALSE))</f>
        <v/>
      </c>
    </row>
    <row r="17" spans="1:9" ht="40.200000000000003" customHeight="1" x14ac:dyDescent="0.4">
      <c r="A17" s="349" t="str">
        <f t="shared" si="0"/>
        <v/>
      </c>
      <c r="B17" s="466"/>
      <c r="C17" s="467"/>
      <c r="D17" s="467"/>
      <c r="E17" s="467"/>
      <c r="F17" s="467"/>
      <c r="G17" s="467"/>
      <c r="H17" s="468"/>
      <c r="I17" s="340" t="str">
        <f>IF(B17="","",VLOOKUP(B17,'Investment Priority'!$B$2:$C$54,2,FALSE))</f>
        <v/>
      </c>
    </row>
    <row r="18" spans="1:9" ht="40.200000000000003" customHeight="1" x14ac:dyDescent="0.4">
      <c r="A18" s="349" t="str">
        <f t="shared" si="0"/>
        <v/>
      </c>
      <c r="B18" s="466"/>
      <c r="C18" s="467"/>
      <c r="D18" s="467"/>
      <c r="E18" s="467"/>
      <c r="F18" s="467"/>
      <c r="G18" s="467"/>
      <c r="H18" s="468"/>
      <c r="I18" s="340" t="str">
        <f>IF(B18="","",VLOOKUP(B18,'Investment Priority'!$B$2:$C$54,2,FALSE))</f>
        <v/>
      </c>
    </row>
    <row r="19" spans="1:9" ht="40.200000000000003" customHeight="1" x14ac:dyDescent="0.4">
      <c r="A19" s="349" t="str">
        <f t="shared" si="0"/>
        <v/>
      </c>
      <c r="B19" s="466"/>
      <c r="C19" s="467"/>
      <c r="D19" s="467"/>
      <c r="E19" s="467"/>
      <c r="F19" s="467"/>
      <c r="G19" s="467"/>
      <c r="H19" s="468"/>
      <c r="I19" s="340" t="str">
        <f>IF(B19="","",VLOOKUP(B19,'Investment Priority'!$B$2:$C$54,2,FALSE))</f>
        <v/>
      </c>
    </row>
    <row r="20" spans="1:9" ht="40.200000000000003" customHeight="1" x14ac:dyDescent="0.4">
      <c r="A20" s="349" t="str">
        <f t="shared" si="0"/>
        <v/>
      </c>
      <c r="B20" s="466"/>
      <c r="C20" s="467"/>
      <c r="D20" s="467"/>
      <c r="E20" s="467"/>
      <c r="F20" s="467"/>
      <c r="G20" s="467"/>
      <c r="H20" s="468"/>
      <c r="I20" s="340" t="str">
        <f>IF(B20="","",VLOOKUP(B20,'Investment Priority'!$B$2:$C$54,2,FALSE))</f>
        <v/>
      </c>
    </row>
    <row r="21" spans="1:9" ht="40.200000000000003" customHeight="1" x14ac:dyDescent="0.4">
      <c r="A21" s="349" t="str">
        <f t="shared" si="0"/>
        <v/>
      </c>
      <c r="B21" s="466"/>
      <c r="C21" s="467"/>
      <c r="D21" s="467"/>
      <c r="E21" s="467"/>
      <c r="F21" s="467"/>
      <c r="G21" s="467"/>
      <c r="H21" s="468"/>
      <c r="I21" s="340" t="str">
        <f>IF(B21="","",VLOOKUP(B21,'Investment Priority'!$B$2:$C$54,2,FALSE))</f>
        <v/>
      </c>
    </row>
    <row r="22" spans="1:9" ht="40.200000000000003" customHeight="1" x14ac:dyDescent="0.4">
      <c r="A22" s="349" t="str">
        <f t="shared" si="0"/>
        <v/>
      </c>
      <c r="B22" s="466"/>
      <c r="C22" s="467"/>
      <c r="D22" s="467"/>
      <c r="E22" s="467"/>
      <c r="F22" s="467"/>
      <c r="G22" s="467"/>
      <c r="H22" s="468"/>
      <c r="I22" s="340" t="str">
        <f>IF(B22="","",VLOOKUP(B22,'Investment Priority'!$B$2:$C$54,2,FALSE))</f>
        <v/>
      </c>
    </row>
    <row r="23" spans="1:9" ht="40.200000000000003" customHeight="1" x14ac:dyDescent="0.4">
      <c r="A23" s="349" t="str">
        <f t="shared" si="0"/>
        <v/>
      </c>
      <c r="B23" s="466"/>
      <c r="C23" s="467"/>
      <c r="D23" s="467"/>
      <c r="E23" s="467"/>
      <c r="F23" s="467"/>
      <c r="G23" s="467"/>
      <c r="H23" s="468"/>
      <c r="I23" s="340" t="str">
        <f>IF(B23="","",VLOOKUP(B23,'Investment Priority'!$B$2:$C$54,2,FALSE))</f>
        <v/>
      </c>
    </row>
    <row r="24" spans="1:9" ht="40.200000000000003" customHeight="1" x14ac:dyDescent="0.4">
      <c r="A24" s="349" t="str">
        <f t="shared" si="0"/>
        <v/>
      </c>
      <c r="B24" s="466"/>
      <c r="C24" s="467"/>
      <c r="D24" s="467"/>
      <c r="E24" s="467"/>
      <c r="F24" s="467"/>
      <c r="G24" s="467"/>
      <c r="H24" s="468"/>
      <c r="I24" s="340" t="str">
        <f>IF(B24="","",VLOOKUP(B24,'Investment Priority'!$B$2:$C$54,2,FALSE))</f>
        <v/>
      </c>
    </row>
    <row r="25" spans="1:9" ht="40.200000000000003" customHeight="1" x14ac:dyDescent="0.4">
      <c r="A25" s="349" t="str">
        <f t="shared" si="0"/>
        <v/>
      </c>
      <c r="B25" s="466"/>
      <c r="C25" s="467"/>
      <c r="D25" s="467"/>
      <c r="E25" s="467"/>
      <c r="F25" s="467"/>
      <c r="G25" s="467"/>
      <c r="H25" s="468"/>
      <c r="I25" s="340" t="str">
        <f>IF(B25="","",VLOOKUP(B25,'Investment Priority'!$B$2:$C$54,2,FALSE))</f>
        <v/>
      </c>
    </row>
    <row r="26" spans="1:9" ht="40.200000000000003" customHeight="1" x14ac:dyDescent="0.4">
      <c r="A26" s="349" t="str">
        <f t="shared" si="0"/>
        <v/>
      </c>
      <c r="B26" s="466"/>
      <c r="C26" s="467"/>
      <c r="D26" s="467"/>
      <c r="E26" s="467"/>
      <c r="F26" s="467"/>
      <c r="G26" s="467"/>
      <c r="H26" s="468"/>
      <c r="I26" s="340" t="str">
        <f>IF(B26="","",VLOOKUP(B26,'Investment Priority'!$B$2:$C$54,2,FALSE))</f>
        <v/>
      </c>
    </row>
    <row r="27" spans="1:9" ht="40.200000000000003" customHeight="1" x14ac:dyDescent="0.4">
      <c r="A27" s="349" t="str">
        <f t="shared" si="0"/>
        <v/>
      </c>
      <c r="B27" s="466"/>
      <c r="C27" s="467"/>
      <c r="D27" s="467"/>
      <c r="E27" s="467"/>
      <c r="F27" s="467"/>
      <c r="G27" s="467"/>
      <c r="H27" s="468"/>
      <c r="I27" s="340" t="str">
        <f>IF(B27="","",VLOOKUP(B27,'Investment Priority'!$B$2:$C$54,2,FALSE))</f>
        <v/>
      </c>
    </row>
    <row r="28" spans="1:9" ht="40.200000000000003" customHeight="1" x14ac:dyDescent="0.4">
      <c r="A28" s="349" t="str">
        <f t="shared" si="0"/>
        <v/>
      </c>
      <c r="B28" s="466"/>
      <c r="C28" s="467"/>
      <c r="D28" s="467"/>
      <c r="E28" s="467"/>
      <c r="F28" s="467"/>
      <c r="G28" s="467"/>
      <c r="H28" s="468"/>
      <c r="I28" s="340" t="str">
        <f>IF(B28="","",VLOOKUP(B28,'Investment Priority'!$B$2:$C$54,2,FALSE))</f>
        <v/>
      </c>
    </row>
    <row r="29" spans="1:9" ht="40.200000000000003" customHeight="1" x14ac:dyDescent="0.4">
      <c r="A29" s="349" t="str">
        <f t="shared" si="0"/>
        <v/>
      </c>
      <c r="B29" s="466"/>
      <c r="C29" s="467"/>
      <c r="D29" s="467"/>
      <c r="E29" s="467"/>
      <c r="F29" s="467"/>
      <c r="G29" s="467"/>
      <c r="H29" s="468"/>
      <c r="I29" s="340" t="str">
        <f>IF(B29="","",VLOOKUP(B29,'Investment Priority'!$B$2:$C$54,2,FALSE))</f>
        <v/>
      </c>
    </row>
    <row r="30" spans="1:9" ht="40.200000000000003" customHeight="1" x14ac:dyDescent="0.4">
      <c r="A30" s="349" t="str">
        <f t="shared" si="0"/>
        <v/>
      </c>
      <c r="B30" s="466"/>
      <c r="C30" s="467"/>
      <c r="D30" s="467"/>
      <c r="E30" s="467"/>
      <c r="F30" s="467"/>
      <c r="G30" s="467"/>
      <c r="H30" s="468"/>
      <c r="I30" s="340" t="str">
        <f>IF(B30="","",VLOOKUP(B30,'Investment Priority'!$B$2:$C$54,2,FALSE))</f>
        <v/>
      </c>
    </row>
    <row r="31" spans="1:9" ht="40.200000000000003" customHeight="1" x14ac:dyDescent="0.4">
      <c r="A31" s="349" t="str">
        <f t="shared" si="0"/>
        <v/>
      </c>
      <c r="B31" s="466"/>
      <c r="C31" s="467"/>
      <c r="D31" s="467"/>
      <c r="E31" s="467"/>
      <c r="F31" s="467"/>
      <c r="G31" s="467"/>
      <c r="H31" s="468"/>
      <c r="I31" s="340" t="str">
        <f>IF(B31="","",VLOOKUP(B31,'Investment Priority'!$B$2:$C$54,2,FALSE))</f>
        <v/>
      </c>
    </row>
    <row r="32" spans="1:9" ht="40.200000000000003" customHeight="1" x14ac:dyDescent="0.4">
      <c r="A32" s="349" t="str">
        <f t="shared" si="0"/>
        <v/>
      </c>
      <c r="B32" s="466"/>
      <c r="C32" s="467"/>
      <c r="D32" s="467"/>
      <c r="E32" s="467"/>
      <c r="F32" s="467"/>
      <c r="G32" s="467"/>
      <c r="H32" s="468"/>
      <c r="I32" s="340" t="str">
        <f>IF(B32="","",VLOOKUP(B32,'Investment Priority'!$B$2:$C$54,2,FALSE))</f>
        <v/>
      </c>
    </row>
    <row r="33" spans="1:9" ht="40.200000000000003" customHeight="1" x14ac:dyDescent="0.4">
      <c r="A33" s="349" t="str">
        <f t="shared" si="0"/>
        <v/>
      </c>
      <c r="B33" s="466"/>
      <c r="C33" s="467"/>
      <c r="D33" s="467"/>
      <c r="E33" s="467"/>
      <c r="F33" s="467"/>
      <c r="G33" s="467"/>
      <c r="H33" s="468"/>
      <c r="I33" s="340" t="str">
        <f>IF(B33="","",VLOOKUP(B33,'Investment Priority'!$B$2:$C$54,2,FALSE))</f>
        <v/>
      </c>
    </row>
    <row r="34" spans="1:9" ht="40.200000000000003" customHeight="1" x14ac:dyDescent="0.4">
      <c r="A34" s="349" t="str">
        <f t="shared" si="0"/>
        <v/>
      </c>
      <c r="B34" s="466"/>
      <c r="C34" s="467"/>
      <c r="D34" s="467"/>
      <c r="E34" s="467"/>
      <c r="F34" s="467"/>
      <c r="G34" s="467"/>
      <c r="H34" s="468"/>
      <c r="I34" s="340" t="str">
        <f>IF(B34="","",VLOOKUP(B34,'Investment Priority'!$B$2:$C$54,2,FALSE))</f>
        <v/>
      </c>
    </row>
    <row r="35" spans="1:9" ht="40.200000000000003" customHeight="1" x14ac:dyDescent="0.4">
      <c r="A35" s="349" t="str">
        <f t="shared" si="0"/>
        <v/>
      </c>
      <c r="B35" s="466"/>
      <c r="C35" s="467"/>
      <c r="D35" s="467"/>
      <c r="E35" s="467"/>
      <c r="F35" s="467"/>
      <c r="G35" s="467"/>
      <c r="H35" s="468"/>
      <c r="I35" s="340" t="str">
        <f>IF(B35="","",VLOOKUP(B35,'Investment Priority'!$B$2:$C$54,2,FALSE))</f>
        <v/>
      </c>
    </row>
    <row r="36" spans="1:9" ht="40.200000000000003" customHeight="1" x14ac:dyDescent="0.4">
      <c r="A36" s="349" t="str">
        <f t="shared" si="0"/>
        <v/>
      </c>
      <c r="B36" s="466"/>
      <c r="C36" s="467"/>
      <c r="D36" s="467"/>
      <c r="E36" s="467"/>
      <c r="F36" s="467"/>
      <c r="G36" s="467"/>
      <c r="H36" s="468"/>
      <c r="I36" s="340" t="str">
        <f>IF(B36="","",VLOOKUP(B36,'Investment Priority'!$B$2:$C$54,2,FALSE))</f>
        <v/>
      </c>
    </row>
    <row r="37" spans="1:9" ht="40.200000000000003" customHeight="1" x14ac:dyDescent="0.4">
      <c r="A37" s="349" t="str">
        <f t="shared" si="0"/>
        <v/>
      </c>
      <c r="B37" s="466"/>
      <c r="C37" s="467"/>
      <c r="D37" s="467"/>
      <c r="E37" s="467"/>
      <c r="F37" s="467"/>
      <c r="G37" s="467"/>
      <c r="H37" s="468"/>
      <c r="I37" s="340" t="str">
        <f>IF(B37="","",VLOOKUP(B37,'Investment Priority'!$B$2:$C$54,2,FALSE))</f>
        <v/>
      </c>
    </row>
    <row r="38" spans="1:9" ht="40.200000000000003" customHeight="1" x14ac:dyDescent="0.4">
      <c r="A38" s="349" t="str">
        <f t="shared" si="0"/>
        <v/>
      </c>
      <c r="B38" s="466"/>
      <c r="C38" s="467"/>
      <c r="D38" s="467"/>
      <c r="E38" s="467"/>
      <c r="F38" s="467"/>
      <c r="G38" s="467"/>
      <c r="H38" s="468"/>
      <c r="I38" s="340" t="str">
        <f>IF(B38="","",VLOOKUP(B38,'Investment Priority'!$B$2:$C$54,2,FALSE))</f>
        <v/>
      </c>
    </row>
    <row r="39" spans="1:9" ht="40.200000000000003" customHeight="1" x14ac:dyDescent="0.4">
      <c r="A39" s="349" t="str">
        <f t="shared" si="0"/>
        <v/>
      </c>
      <c r="B39" s="466"/>
      <c r="C39" s="467"/>
      <c r="D39" s="467"/>
      <c r="E39" s="467"/>
      <c r="F39" s="467"/>
      <c r="G39" s="467"/>
      <c r="H39" s="468"/>
      <c r="I39" s="340" t="str">
        <f>IF(B39="","",VLOOKUP(B39,'Investment Priority'!$B$2:$C$54,2,FALSE))</f>
        <v/>
      </c>
    </row>
    <row r="40" spans="1:9" ht="40.200000000000003" customHeight="1" x14ac:dyDescent="0.4">
      <c r="A40" s="349" t="str">
        <f t="shared" si="0"/>
        <v/>
      </c>
      <c r="B40" s="466"/>
      <c r="C40" s="467"/>
      <c r="D40" s="467"/>
      <c r="E40" s="467"/>
      <c r="F40" s="467"/>
      <c r="G40" s="467"/>
      <c r="H40" s="468"/>
      <c r="I40" s="340" t="str">
        <f>IF(B40="","",VLOOKUP(B40,'Investment Priority'!$B$2:$C$54,2,FALSE))</f>
        <v/>
      </c>
    </row>
    <row r="41" spans="1:9" ht="40.200000000000003" customHeight="1" x14ac:dyDescent="0.4">
      <c r="A41" s="349" t="str">
        <f t="shared" si="0"/>
        <v/>
      </c>
      <c r="B41" s="466"/>
      <c r="C41" s="467"/>
      <c r="D41" s="467"/>
      <c r="E41" s="467"/>
      <c r="F41" s="467"/>
      <c r="G41" s="467"/>
      <c r="H41" s="468"/>
      <c r="I41" s="340" t="str">
        <f>IF(B41="","",VLOOKUP(B41,'Investment Priority'!$B$2:$C$54,2,FALSE))</f>
        <v/>
      </c>
    </row>
    <row r="42" spans="1:9" ht="40.200000000000003" customHeight="1" thickBot="1" x14ac:dyDescent="0.45">
      <c r="A42" s="349" t="str">
        <f t="shared" si="0"/>
        <v/>
      </c>
      <c r="B42" s="478"/>
      <c r="C42" s="479"/>
      <c r="D42" s="479"/>
      <c r="E42" s="479"/>
      <c r="F42" s="479"/>
      <c r="G42" s="479"/>
      <c r="H42" s="480"/>
      <c r="I42" s="341" t="str">
        <f>IF(B42="","",VLOOKUP(B42,'Investment Priority'!$B$2:$C$54,2,FALSE))</f>
        <v/>
      </c>
    </row>
  </sheetData>
  <sheetProtection algorithmName="SHA-512" hashValue="YVD+tP2abKEV523SwubzFcWYSkThHYgoct07O9wtZa/DddCSPdElHItRxbD+d4sGKhn6GzTtfUdbv+d0+ipwmQ==" saltValue="BzGYSm0GyQqTlQYdC/Deww==" spinCount="100000" sheet="1" formatCells="0" formatColumns="0" formatRows="0" insertColumns="0" insertRows="0" selectLockedCells="1"/>
  <mergeCells count="38">
    <mergeCell ref="B2:I2"/>
    <mergeCell ref="B42:H42"/>
    <mergeCell ref="B12:H12"/>
    <mergeCell ref="B40:H40"/>
    <mergeCell ref="B41:H41"/>
    <mergeCell ref="B30:H30"/>
    <mergeCell ref="B31:H31"/>
    <mergeCell ref="B32:H32"/>
    <mergeCell ref="B33:H33"/>
    <mergeCell ref="B34:H34"/>
    <mergeCell ref="B35:H35"/>
    <mergeCell ref="B36:H36"/>
    <mergeCell ref="B37:H37"/>
    <mergeCell ref="B38:H38"/>
    <mergeCell ref="B3:I3"/>
    <mergeCell ref="B39:H39"/>
    <mergeCell ref="B14:H14"/>
    <mergeCell ref="B16:H16"/>
    <mergeCell ref="B17:H17"/>
    <mergeCell ref="B18:H18"/>
    <mergeCell ref="B19:H19"/>
    <mergeCell ref="B15:H15"/>
    <mergeCell ref="B11:H11"/>
    <mergeCell ref="D5:F5"/>
    <mergeCell ref="D6:F6"/>
    <mergeCell ref="D7:F7"/>
    <mergeCell ref="B13:H13"/>
    <mergeCell ref="B9:I9"/>
    <mergeCell ref="B20:H20"/>
    <mergeCell ref="B21:H21"/>
    <mergeCell ref="B22:H22"/>
    <mergeCell ref="B23:H23"/>
    <mergeCell ref="B24:H24"/>
    <mergeCell ref="B25:H25"/>
    <mergeCell ref="B26:H26"/>
    <mergeCell ref="B27:H27"/>
    <mergeCell ref="B28:H28"/>
    <mergeCell ref="B29:H29"/>
  </mergeCells>
  <pageMargins left="0.23622047244094491" right="0.23622047244094491" top="0.74803149606299213" bottom="0.74803149606299213" header="0.31496062992125984" footer="0.31496062992125984"/>
  <pageSetup paperSize="8" scale="71" orientation="portrait" r:id="rId1"/>
  <headerFooter>
    <oddHeader>&amp;R&amp;G</oddHeader>
    <oddFooter>&amp;C&amp;G</oddFooter>
  </headerFooter>
  <legacyDrawingHF r:id="rId2"/>
  <extLst>
    <ext xmlns:x14="http://schemas.microsoft.com/office/spreadsheetml/2009/9/main" uri="{CCE6A557-97BC-4b89-ADB6-D9C93CAAB3DF}">
      <x14:dataValidations xmlns:xm="http://schemas.microsoft.com/office/excel/2006/main" count="1">
        <x14:dataValidation type="list" allowBlank="1" showInputMessage="1" showErrorMessage="1" xr:uid="{7DE81CF9-F72B-4294-8C9F-A9E454FE62CA}">
          <x14:formula1>
            <xm:f>'Investment Priority'!$B$2:$B$54</xm:f>
          </x14:formula1>
          <xm:sqref>B12:B42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A51F17-0012-478E-92E4-7D35EE4CE19D}">
  <sheetPr codeName="Sheet3">
    <tabColor theme="7" tint="0.79998168889431442"/>
    <pageSetUpPr fitToPage="1"/>
  </sheetPr>
  <dimension ref="A1:AO44"/>
  <sheetViews>
    <sheetView showGridLines="0" zoomScaleNormal="100" workbookViewId="0">
      <selection activeCell="A13" sqref="A13"/>
    </sheetView>
  </sheetViews>
  <sheetFormatPr defaultColWidth="8.6640625" defaultRowHeight="36.6" customHeight="1" x14ac:dyDescent="0.4"/>
  <cols>
    <col min="1" max="1" width="47.33203125" style="27" customWidth="1"/>
    <col min="2" max="2" width="41.5546875" style="27" customWidth="1"/>
    <col min="3" max="3" width="15" style="350" customWidth="1"/>
    <col min="4" max="4" width="16.6640625" style="350" customWidth="1"/>
    <col min="5" max="8" width="15" style="350" customWidth="1"/>
    <col min="9" max="9" width="14.88671875" style="27" customWidth="1"/>
    <col min="10" max="10" width="29.5546875" style="27" customWidth="1"/>
    <col min="11" max="12" width="47.44140625" style="27" customWidth="1"/>
    <col min="13" max="16384" width="8.6640625" style="27"/>
  </cols>
  <sheetData>
    <row r="1" spans="1:41" ht="9.6" customHeight="1" x14ac:dyDescent="0.4"/>
    <row r="2" spans="1:41" ht="38.700000000000003" customHeight="1" x14ac:dyDescent="0.4">
      <c r="A2" s="422" t="s">
        <v>0</v>
      </c>
      <c r="B2" s="422"/>
      <c r="C2" s="422"/>
      <c r="D2" s="422"/>
      <c r="E2" s="422"/>
      <c r="F2" s="422"/>
      <c r="G2" s="422"/>
      <c r="H2" s="422"/>
      <c r="I2" s="422"/>
      <c r="J2" s="422"/>
      <c r="K2" s="422"/>
      <c r="L2" s="422"/>
      <c r="M2" s="337"/>
      <c r="N2" s="337"/>
      <c r="O2" s="337"/>
      <c r="P2" s="337"/>
      <c r="Q2" s="337"/>
      <c r="R2" s="337"/>
      <c r="S2" s="337"/>
      <c r="T2" s="337"/>
      <c r="U2" s="337"/>
      <c r="V2" s="337"/>
      <c r="W2" s="337"/>
      <c r="X2" s="337"/>
      <c r="Y2" s="337"/>
      <c r="Z2" s="337"/>
      <c r="AA2" s="337"/>
      <c r="AB2" s="337"/>
      <c r="AC2" s="337"/>
      <c r="AD2" s="337"/>
      <c r="AE2" s="337"/>
      <c r="AF2" s="337"/>
      <c r="AG2" s="337"/>
      <c r="AH2" s="337"/>
      <c r="AI2" s="337"/>
      <c r="AJ2" s="337"/>
      <c r="AK2" s="337"/>
      <c r="AL2" s="337"/>
      <c r="AM2" s="337"/>
      <c r="AN2" s="337"/>
      <c r="AO2" s="337"/>
    </row>
    <row r="3" spans="1:41" s="99" customFormat="1" ht="37.200000000000003" customHeight="1" x14ac:dyDescent="0.7">
      <c r="A3" s="464" t="s">
        <v>56</v>
      </c>
      <c r="B3" s="465"/>
      <c r="C3" s="465"/>
      <c r="D3" s="465"/>
      <c r="E3" s="465"/>
      <c r="F3" s="465"/>
      <c r="G3" s="465"/>
      <c r="H3" s="465"/>
      <c r="I3" s="465"/>
      <c r="J3" s="465"/>
      <c r="K3" s="465"/>
      <c r="L3" s="465"/>
    </row>
    <row r="4" spans="1:41" ht="17.399999999999999" thickBot="1" x14ac:dyDescent="0.45">
      <c r="A4" s="26"/>
      <c r="B4" s="26"/>
      <c r="C4" s="351"/>
      <c r="D4" s="351"/>
      <c r="E4" s="351"/>
      <c r="F4" s="351"/>
      <c r="G4" s="351"/>
      <c r="H4" s="351"/>
      <c r="I4" s="26"/>
      <c r="J4" s="26"/>
      <c r="K4" s="26"/>
      <c r="L4" s="26"/>
    </row>
    <row r="5" spans="1:41" ht="21" customHeight="1" thickBot="1" x14ac:dyDescent="0.45">
      <c r="A5" s="318" t="s">
        <v>2</v>
      </c>
      <c r="B5" s="457" t="str">
        <f>IF('Project Summary'!$C$5="","",'Project Summary'!$C$5)</f>
        <v/>
      </c>
      <c r="C5" s="457"/>
      <c r="D5" s="458"/>
      <c r="E5" s="351"/>
      <c r="F5" s="351"/>
      <c r="G5" s="351"/>
      <c r="H5" s="351"/>
      <c r="I5" s="26"/>
      <c r="J5" s="26"/>
      <c r="K5" s="26"/>
      <c r="L5" s="26"/>
    </row>
    <row r="6" spans="1:41" ht="21" customHeight="1" thickBot="1" x14ac:dyDescent="0.45">
      <c r="A6" s="318" t="s">
        <v>3</v>
      </c>
      <c r="B6" s="484" t="str">
        <f>IF('Project Summary'!$C$6="","",'Project Summary'!$C$6)</f>
        <v/>
      </c>
      <c r="C6" s="457"/>
      <c r="D6" s="458"/>
      <c r="G6" s="351"/>
      <c r="H6" s="351"/>
      <c r="I6" s="26"/>
    </row>
    <row r="7" spans="1:41" ht="21" customHeight="1" thickBot="1" x14ac:dyDescent="0.45">
      <c r="A7" s="318" t="s">
        <v>20</v>
      </c>
      <c r="B7" s="457" t="str">
        <f>IF('Project Summary'!$C$7="","",'Project Summary'!$C$7)</f>
        <v/>
      </c>
      <c r="C7" s="457"/>
      <c r="D7" s="458"/>
      <c r="E7" s="351"/>
      <c r="F7" s="351"/>
      <c r="G7" s="351"/>
      <c r="H7" s="351"/>
      <c r="I7" s="26"/>
      <c r="J7" s="26"/>
      <c r="K7" s="26"/>
      <c r="L7" s="26"/>
    </row>
    <row r="8" spans="1:41" ht="19.5" customHeight="1" x14ac:dyDescent="0.4">
      <c r="A8" s="263"/>
      <c r="B8" s="264"/>
      <c r="C8" s="352"/>
      <c r="D8" s="352"/>
      <c r="E8" s="352"/>
      <c r="F8" s="352"/>
      <c r="G8" s="352"/>
      <c r="H8" s="352"/>
      <c r="I8" s="264"/>
      <c r="J8" s="265"/>
      <c r="K8" s="265"/>
      <c r="L8" s="26"/>
    </row>
    <row r="9" spans="1:41" ht="45" customHeight="1" x14ac:dyDescent="0.4">
      <c r="A9" s="489" t="s">
        <v>57</v>
      </c>
      <c r="B9" s="490"/>
      <c r="C9" s="490"/>
      <c r="D9" s="490"/>
      <c r="E9" s="490"/>
      <c r="F9" s="490"/>
      <c r="G9" s="490"/>
      <c r="H9" s="490"/>
      <c r="I9" s="490"/>
      <c r="J9" s="490"/>
      <c r="K9" s="490"/>
      <c r="L9" s="491"/>
    </row>
    <row r="10" spans="1:41" ht="15" customHeight="1" thickBot="1" x14ac:dyDescent="0.5">
      <c r="A10" s="488"/>
      <c r="B10" s="488"/>
      <c r="C10" s="488"/>
      <c r="D10" s="488"/>
      <c r="E10" s="488"/>
      <c r="F10" s="488"/>
      <c r="G10" s="488"/>
      <c r="H10" s="488"/>
      <c r="I10" s="488"/>
      <c r="J10" s="488"/>
      <c r="K10" s="488"/>
      <c r="L10" s="488"/>
    </row>
    <row r="11" spans="1:41" ht="19.95" customHeight="1" thickBot="1" x14ac:dyDescent="0.5">
      <c r="A11" s="26"/>
      <c r="B11" s="26"/>
      <c r="C11" s="485" t="s">
        <v>58</v>
      </c>
      <c r="D11" s="486"/>
      <c r="E11" s="486"/>
      <c r="F11" s="486"/>
      <c r="G11" s="486"/>
      <c r="H11" s="486"/>
      <c r="I11" s="487"/>
      <c r="J11" s="26"/>
      <c r="K11" s="26"/>
      <c r="L11" s="26"/>
    </row>
    <row r="12" spans="1:41" ht="71.7" customHeight="1" x14ac:dyDescent="0.4">
      <c r="A12" s="18" t="s">
        <v>59</v>
      </c>
      <c r="B12" s="18" t="s">
        <v>60</v>
      </c>
      <c r="C12" s="353" t="s">
        <v>61</v>
      </c>
      <c r="D12" s="353" t="s">
        <v>62</v>
      </c>
      <c r="E12" s="353" t="s">
        <v>63</v>
      </c>
      <c r="F12" s="353" t="s">
        <v>64</v>
      </c>
      <c r="G12" s="353" t="s">
        <v>65</v>
      </c>
      <c r="H12" s="353" t="s">
        <v>66</v>
      </c>
      <c r="I12" s="353" t="s">
        <v>67</v>
      </c>
      <c r="J12" s="18" t="s">
        <v>68</v>
      </c>
      <c r="K12" s="18" t="s">
        <v>69</v>
      </c>
      <c r="L12" s="18" t="s">
        <v>70</v>
      </c>
    </row>
    <row r="13" spans="1:41" s="268" customFormat="1" ht="40.200000000000003" customHeight="1" x14ac:dyDescent="0.35">
      <c r="A13" s="266"/>
      <c r="B13" s="266"/>
      <c r="C13" s="354"/>
      <c r="D13" s="354"/>
      <c r="E13" s="354"/>
      <c r="F13" s="354"/>
      <c r="G13" s="354"/>
      <c r="H13" s="354"/>
      <c r="I13" s="276">
        <f>SUM(C13:H13)</f>
        <v>0</v>
      </c>
      <c r="J13" s="277" t="str">
        <f>IF(B13="","",(VLOOKUP(B13,Measurements!$A$2:$B$58,2,FALSE)))</f>
        <v/>
      </c>
      <c r="K13" s="267"/>
      <c r="L13" s="267"/>
    </row>
    <row r="14" spans="1:41" s="268" customFormat="1" ht="40.200000000000003" customHeight="1" x14ac:dyDescent="0.35">
      <c r="A14" s="266"/>
      <c r="B14" s="266"/>
      <c r="C14" s="354"/>
      <c r="D14" s="354"/>
      <c r="E14" s="354"/>
      <c r="F14" s="354"/>
      <c r="G14" s="354"/>
      <c r="H14" s="354"/>
      <c r="I14" s="276">
        <f t="shared" ref="I14" si="0">SUM(C14:H14)</f>
        <v>0</v>
      </c>
      <c r="J14" s="277" t="str">
        <f>IF(B14="","",(VLOOKUP(B14,Measurements!$A$2:$B$58,2,FALSE)))</f>
        <v/>
      </c>
      <c r="K14" s="267"/>
      <c r="L14" s="267"/>
    </row>
    <row r="15" spans="1:41" s="268" customFormat="1" ht="40.200000000000003" customHeight="1" x14ac:dyDescent="0.35">
      <c r="A15" s="266"/>
      <c r="B15" s="266"/>
      <c r="C15" s="354"/>
      <c r="D15" s="354"/>
      <c r="E15" s="354"/>
      <c r="F15" s="354"/>
      <c r="G15" s="354"/>
      <c r="H15" s="354"/>
      <c r="I15" s="276">
        <f t="shared" ref="I15:I22" si="1">SUM(C15:H15)</f>
        <v>0</v>
      </c>
      <c r="J15" s="277" t="str">
        <f>IF(B15="","",(VLOOKUP(B15,Measurements!$A$2:$B$58,2,FALSE)))</f>
        <v/>
      </c>
      <c r="K15" s="267"/>
      <c r="L15" s="267"/>
    </row>
    <row r="16" spans="1:41" s="268" customFormat="1" ht="40.200000000000003" customHeight="1" x14ac:dyDescent="0.35">
      <c r="A16" s="266"/>
      <c r="B16" s="266"/>
      <c r="C16" s="354"/>
      <c r="D16" s="354"/>
      <c r="E16" s="354"/>
      <c r="F16" s="354"/>
      <c r="G16" s="354"/>
      <c r="H16" s="354"/>
      <c r="I16" s="276">
        <f t="shared" si="1"/>
        <v>0</v>
      </c>
      <c r="J16" s="277" t="str">
        <f>IF(B16="","",(VLOOKUP(B16,Measurements!$A$2:$B$58,2,FALSE)))</f>
        <v/>
      </c>
      <c r="K16" s="267"/>
      <c r="L16" s="267"/>
    </row>
    <row r="17" spans="1:12" s="268" customFormat="1" ht="40.200000000000003" customHeight="1" x14ac:dyDescent="0.35">
      <c r="A17" s="266"/>
      <c r="B17" s="266"/>
      <c r="C17" s="354"/>
      <c r="D17" s="354"/>
      <c r="E17" s="354"/>
      <c r="F17" s="354"/>
      <c r="G17" s="354"/>
      <c r="H17" s="354"/>
      <c r="I17" s="276">
        <f t="shared" si="1"/>
        <v>0</v>
      </c>
      <c r="J17" s="277" t="str">
        <f>IF(B17="","",(VLOOKUP(B17,Measurements!$A$2:$B$58,2,FALSE)))</f>
        <v/>
      </c>
      <c r="K17" s="267"/>
      <c r="L17" s="267"/>
    </row>
    <row r="18" spans="1:12" s="268" customFormat="1" ht="40.200000000000003" customHeight="1" x14ac:dyDescent="0.35">
      <c r="A18" s="266"/>
      <c r="B18" s="266"/>
      <c r="C18" s="354"/>
      <c r="D18" s="354"/>
      <c r="E18" s="354"/>
      <c r="F18" s="354"/>
      <c r="G18" s="354"/>
      <c r="H18" s="354"/>
      <c r="I18" s="276">
        <f t="shared" si="1"/>
        <v>0</v>
      </c>
      <c r="J18" s="277" t="str">
        <f>IF(B18="","",(VLOOKUP(B18,Measurements!$A$2:$B$58,2,FALSE)))</f>
        <v/>
      </c>
      <c r="K18" s="267"/>
      <c r="L18" s="267"/>
    </row>
    <row r="19" spans="1:12" s="268" customFormat="1" ht="40.200000000000003" customHeight="1" x14ac:dyDescent="0.35">
      <c r="A19" s="266"/>
      <c r="B19" s="266"/>
      <c r="C19" s="354"/>
      <c r="D19" s="354"/>
      <c r="E19" s="354"/>
      <c r="F19" s="354"/>
      <c r="G19" s="354"/>
      <c r="H19" s="354"/>
      <c r="I19" s="276">
        <f t="shared" si="1"/>
        <v>0</v>
      </c>
      <c r="J19" s="277" t="str">
        <f>IF(B19="","",(VLOOKUP(B19,Measurements!$A$2:$B$58,2,FALSE)))</f>
        <v/>
      </c>
      <c r="K19" s="267"/>
      <c r="L19" s="267"/>
    </row>
    <row r="20" spans="1:12" s="268" customFormat="1" ht="40.200000000000003" customHeight="1" x14ac:dyDescent="0.35">
      <c r="A20" s="266"/>
      <c r="B20" s="266"/>
      <c r="C20" s="354"/>
      <c r="D20" s="354"/>
      <c r="E20" s="354"/>
      <c r="F20" s="354"/>
      <c r="G20" s="354"/>
      <c r="H20" s="354"/>
      <c r="I20" s="276">
        <f t="shared" si="1"/>
        <v>0</v>
      </c>
      <c r="J20" s="277" t="str">
        <f>IF(B20="","",(VLOOKUP(B20,Measurements!$A$2:$B$58,2,FALSE)))</f>
        <v/>
      </c>
      <c r="K20" s="267"/>
      <c r="L20" s="267"/>
    </row>
    <row r="21" spans="1:12" s="268" customFormat="1" ht="40.200000000000003" customHeight="1" x14ac:dyDescent="0.35">
      <c r="A21" s="266"/>
      <c r="B21" s="266"/>
      <c r="C21" s="354"/>
      <c r="D21" s="354"/>
      <c r="E21" s="354"/>
      <c r="F21" s="354"/>
      <c r="G21" s="354"/>
      <c r="H21" s="354"/>
      <c r="I21" s="276">
        <f t="shared" si="1"/>
        <v>0</v>
      </c>
      <c r="J21" s="277" t="str">
        <f>IF(B21="","",(VLOOKUP(B21,Measurements!$A$2:$B$58,2,FALSE)))</f>
        <v/>
      </c>
      <c r="K21" s="267"/>
      <c r="L21" s="267"/>
    </row>
    <row r="22" spans="1:12" s="268" customFormat="1" ht="40.200000000000003" customHeight="1" x14ac:dyDescent="0.35">
      <c r="A22" s="266"/>
      <c r="B22" s="266"/>
      <c r="C22" s="354"/>
      <c r="D22" s="354"/>
      <c r="E22" s="354"/>
      <c r="F22" s="354"/>
      <c r="G22" s="354"/>
      <c r="H22" s="354"/>
      <c r="I22" s="276">
        <f t="shared" si="1"/>
        <v>0</v>
      </c>
      <c r="J22" s="277" t="str">
        <f>IF(B22="","",(VLOOKUP(B22,Measurements!$A$2:$B$58,2,FALSE)))</f>
        <v/>
      </c>
      <c r="K22" s="267"/>
      <c r="L22" s="267"/>
    </row>
    <row r="23" spans="1:12" s="268" customFormat="1" ht="40.200000000000003" customHeight="1" x14ac:dyDescent="0.35">
      <c r="A23" s="266"/>
      <c r="B23" s="266"/>
      <c r="C23" s="354"/>
      <c r="D23" s="354"/>
      <c r="E23" s="354"/>
      <c r="F23" s="354"/>
      <c r="G23" s="354"/>
      <c r="H23" s="354"/>
      <c r="I23" s="276">
        <f t="shared" ref="I23:I26" si="2">SUM(C23:H23)</f>
        <v>0</v>
      </c>
      <c r="J23" s="277" t="str">
        <f>IF(B23="","",(VLOOKUP(B23,Measurements!$A$2:$B$58,2,FALSE)))</f>
        <v/>
      </c>
      <c r="K23" s="267"/>
      <c r="L23" s="267"/>
    </row>
    <row r="24" spans="1:12" s="268" customFormat="1" ht="40.200000000000003" customHeight="1" x14ac:dyDescent="0.35">
      <c r="A24" s="266"/>
      <c r="B24" s="266"/>
      <c r="C24" s="354"/>
      <c r="D24" s="354"/>
      <c r="E24" s="354"/>
      <c r="F24" s="354"/>
      <c r="G24" s="354"/>
      <c r="H24" s="354"/>
      <c r="I24" s="276">
        <f t="shared" si="2"/>
        <v>0</v>
      </c>
      <c r="J24" s="277" t="str">
        <f>IF(B24="","",(VLOOKUP(B24,Measurements!$A$2:$B$58,2,FALSE)))</f>
        <v/>
      </c>
      <c r="K24" s="267"/>
      <c r="L24" s="267"/>
    </row>
    <row r="25" spans="1:12" s="268" customFormat="1" ht="40.200000000000003" customHeight="1" x14ac:dyDescent="0.35">
      <c r="A25" s="266"/>
      <c r="B25" s="266"/>
      <c r="C25" s="354"/>
      <c r="D25" s="354"/>
      <c r="E25" s="354"/>
      <c r="F25" s="354"/>
      <c r="G25" s="354"/>
      <c r="H25" s="354"/>
      <c r="I25" s="276">
        <f t="shared" si="2"/>
        <v>0</v>
      </c>
      <c r="J25" s="277" t="str">
        <f>IF(B25="","",(VLOOKUP(B25,Measurements!$A$2:$B$58,2,FALSE)))</f>
        <v/>
      </c>
      <c r="K25" s="267"/>
      <c r="L25" s="267"/>
    </row>
    <row r="26" spans="1:12" s="268" customFormat="1" ht="40.200000000000003" customHeight="1" x14ac:dyDescent="0.35">
      <c r="A26" s="266"/>
      <c r="B26" s="266"/>
      <c r="C26" s="354"/>
      <c r="D26" s="354"/>
      <c r="E26" s="354"/>
      <c r="F26" s="354"/>
      <c r="G26" s="354"/>
      <c r="H26" s="354"/>
      <c r="I26" s="276">
        <f t="shared" si="2"/>
        <v>0</v>
      </c>
      <c r="J26" s="277" t="str">
        <f>IF(B26="","",(VLOOKUP(B26,Measurements!$A$2:$B$58,2,FALSE)))</f>
        <v/>
      </c>
      <c r="K26" s="267"/>
      <c r="L26" s="267"/>
    </row>
    <row r="27" spans="1:12" s="268" customFormat="1" ht="40.200000000000003" customHeight="1" x14ac:dyDescent="0.35">
      <c r="A27" s="266"/>
      <c r="B27" s="266"/>
      <c r="C27" s="354"/>
      <c r="D27" s="354"/>
      <c r="E27" s="354"/>
      <c r="F27" s="354"/>
      <c r="G27" s="354"/>
      <c r="H27" s="354"/>
      <c r="I27" s="276">
        <f t="shared" ref="I27:I30" si="3">SUM(C27:H27)</f>
        <v>0</v>
      </c>
      <c r="J27" s="277" t="str">
        <f>IF(B27="","",(VLOOKUP(B27,Measurements!$A$2:$B$58,2,FALSE)))</f>
        <v/>
      </c>
      <c r="K27" s="267"/>
      <c r="L27" s="267"/>
    </row>
    <row r="28" spans="1:12" s="268" customFormat="1" ht="40.200000000000003" customHeight="1" x14ac:dyDescent="0.35">
      <c r="A28" s="266"/>
      <c r="B28" s="266"/>
      <c r="C28" s="354"/>
      <c r="D28" s="354"/>
      <c r="E28" s="354"/>
      <c r="F28" s="354"/>
      <c r="G28" s="354"/>
      <c r="H28" s="354"/>
      <c r="I28" s="276">
        <f t="shared" si="3"/>
        <v>0</v>
      </c>
      <c r="J28" s="277" t="str">
        <f>IF(B28="","",(VLOOKUP(B28,Measurements!$A$2:$B$58,2,FALSE)))</f>
        <v/>
      </c>
      <c r="K28" s="267"/>
      <c r="L28" s="267"/>
    </row>
    <row r="29" spans="1:12" s="268" customFormat="1" ht="40.200000000000003" customHeight="1" x14ac:dyDescent="0.35">
      <c r="A29" s="266"/>
      <c r="B29" s="266"/>
      <c r="C29" s="354"/>
      <c r="D29" s="354"/>
      <c r="E29" s="354"/>
      <c r="F29" s="354"/>
      <c r="G29" s="354"/>
      <c r="H29" s="354"/>
      <c r="I29" s="276">
        <f t="shared" si="3"/>
        <v>0</v>
      </c>
      <c r="J29" s="277" t="str">
        <f>IF(B29="","",(VLOOKUP(B29,Measurements!$A$2:$B$58,2,FALSE)))</f>
        <v/>
      </c>
      <c r="K29" s="267"/>
      <c r="L29" s="267"/>
    </row>
    <row r="30" spans="1:12" s="268" customFormat="1" ht="40.200000000000003" customHeight="1" x14ac:dyDescent="0.35">
      <c r="A30" s="266"/>
      <c r="B30" s="266"/>
      <c r="C30" s="354"/>
      <c r="D30" s="354"/>
      <c r="E30" s="354"/>
      <c r="F30" s="354"/>
      <c r="G30" s="354"/>
      <c r="H30" s="354"/>
      <c r="I30" s="276">
        <f t="shared" si="3"/>
        <v>0</v>
      </c>
      <c r="J30" s="277" t="str">
        <f>IF(B30="","",(VLOOKUP(B30,Measurements!$A$2:$B$58,2,FALSE)))</f>
        <v/>
      </c>
      <c r="K30" s="267"/>
      <c r="L30" s="267"/>
    </row>
    <row r="31" spans="1:12" ht="40.200000000000003" customHeight="1" x14ac:dyDescent="0.4">
      <c r="A31" s="266"/>
      <c r="B31" s="266"/>
      <c r="C31" s="354"/>
      <c r="D31" s="354"/>
      <c r="E31" s="354"/>
      <c r="F31" s="354"/>
      <c r="G31" s="354"/>
      <c r="H31" s="354"/>
      <c r="I31" s="276">
        <f t="shared" ref="I31:I42" si="4">SUM(C31:H31)</f>
        <v>0</v>
      </c>
      <c r="J31" s="277" t="str">
        <f>IF(B31="","",(VLOOKUP(B31,Measurements!$A$2:$B$58,2,FALSE)))</f>
        <v/>
      </c>
      <c r="K31" s="267"/>
      <c r="L31" s="267"/>
    </row>
    <row r="32" spans="1:12" ht="40.200000000000003" customHeight="1" x14ac:dyDescent="0.4">
      <c r="A32" s="266"/>
      <c r="B32" s="266"/>
      <c r="C32" s="354"/>
      <c r="D32" s="354"/>
      <c r="E32" s="354"/>
      <c r="F32" s="354"/>
      <c r="G32" s="354"/>
      <c r="H32" s="354"/>
      <c r="I32" s="276">
        <f t="shared" si="4"/>
        <v>0</v>
      </c>
      <c r="J32" s="277" t="str">
        <f>IF(B32="","",(VLOOKUP(B32,Measurements!$A$2:$B$58,2,FALSE)))</f>
        <v/>
      </c>
      <c r="K32" s="267"/>
      <c r="L32" s="267"/>
    </row>
    <row r="33" spans="1:12" ht="40.200000000000003" customHeight="1" x14ac:dyDescent="0.4">
      <c r="A33" s="266"/>
      <c r="B33" s="266"/>
      <c r="C33" s="354"/>
      <c r="D33" s="354"/>
      <c r="E33" s="354"/>
      <c r="F33" s="354"/>
      <c r="G33" s="354"/>
      <c r="H33" s="354"/>
      <c r="I33" s="276">
        <f t="shared" si="4"/>
        <v>0</v>
      </c>
      <c r="J33" s="277" t="str">
        <f>IF(B33="","",(VLOOKUP(B33,Measurements!$A$2:$B$58,2,FALSE)))</f>
        <v/>
      </c>
      <c r="K33" s="267"/>
      <c r="L33" s="267"/>
    </row>
    <row r="34" spans="1:12" ht="40.200000000000003" customHeight="1" x14ac:dyDescent="0.4">
      <c r="A34" s="266"/>
      <c r="B34" s="266"/>
      <c r="C34" s="354"/>
      <c r="D34" s="354"/>
      <c r="E34" s="354"/>
      <c r="F34" s="354"/>
      <c r="G34" s="354"/>
      <c r="H34" s="354"/>
      <c r="I34" s="276">
        <f t="shared" si="4"/>
        <v>0</v>
      </c>
      <c r="J34" s="277" t="str">
        <f>IF(B34="","",(VLOOKUP(B34,Measurements!$A$2:$B$58,2,FALSE)))</f>
        <v/>
      </c>
      <c r="K34" s="267"/>
      <c r="L34" s="267"/>
    </row>
    <row r="35" spans="1:12" ht="40.200000000000003" customHeight="1" x14ac:dyDescent="0.4">
      <c r="A35" s="266"/>
      <c r="B35" s="266"/>
      <c r="C35" s="354"/>
      <c r="D35" s="354"/>
      <c r="E35" s="354"/>
      <c r="F35" s="354"/>
      <c r="G35" s="354"/>
      <c r="H35" s="354"/>
      <c r="I35" s="276">
        <f t="shared" si="4"/>
        <v>0</v>
      </c>
      <c r="J35" s="277" t="str">
        <f>IF(B35="","",(VLOOKUP(B35,Measurements!$A$2:$B$58,2,FALSE)))</f>
        <v/>
      </c>
      <c r="K35" s="267"/>
      <c r="L35" s="267"/>
    </row>
    <row r="36" spans="1:12" ht="40.200000000000003" customHeight="1" x14ac:dyDescent="0.4">
      <c r="A36" s="266"/>
      <c r="B36" s="266"/>
      <c r="C36" s="354"/>
      <c r="D36" s="354"/>
      <c r="E36" s="354"/>
      <c r="F36" s="354"/>
      <c r="G36" s="354"/>
      <c r="H36" s="354"/>
      <c r="I36" s="276">
        <f t="shared" si="4"/>
        <v>0</v>
      </c>
      <c r="J36" s="277" t="str">
        <f>IF(B36="","",(VLOOKUP(B36,Measurements!$A$2:$B$58,2,FALSE)))</f>
        <v/>
      </c>
      <c r="K36" s="267"/>
      <c r="L36" s="267"/>
    </row>
    <row r="37" spans="1:12" ht="40.200000000000003" customHeight="1" x14ac:dyDescent="0.4">
      <c r="A37" s="266"/>
      <c r="B37" s="266"/>
      <c r="C37" s="354"/>
      <c r="D37" s="354"/>
      <c r="E37" s="354"/>
      <c r="F37" s="354"/>
      <c r="G37" s="354"/>
      <c r="H37" s="354"/>
      <c r="I37" s="276">
        <f t="shared" si="4"/>
        <v>0</v>
      </c>
      <c r="J37" s="277" t="str">
        <f>IF(B37="","",(VLOOKUP(B37,Measurements!$A$2:$B$58,2,FALSE)))</f>
        <v/>
      </c>
      <c r="K37" s="267"/>
      <c r="L37" s="267"/>
    </row>
    <row r="38" spans="1:12" ht="40.200000000000003" customHeight="1" x14ac:dyDescent="0.4">
      <c r="A38" s="266"/>
      <c r="B38" s="266"/>
      <c r="C38" s="354"/>
      <c r="D38" s="354"/>
      <c r="E38" s="354"/>
      <c r="F38" s="354"/>
      <c r="G38" s="354"/>
      <c r="H38" s="354"/>
      <c r="I38" s="276">
        <f t="shared" si="4"/>
        <v>0</v>
      </c>
      <c r="J38" s="277" t="str">
        <f>IF(B38="","",(VLOOKUP(B38,Measurements!$A$2:$B$58,2,FALSE)))</f>
        <v/>
      </c>
      <c r="K38" s="267"/>
      <c r="L38" s="267"/>
    </row>
    <row r="39" spans="1:12" ht="40.200000000000003" customHeight="1" x14ac:dyDescent="0.4">
      <c r="A39" s="266"/>
      <c r="B39" s="266"/>
      <c r="C39" s="354"/>
      <c r="D39" s="354"/>
      <c r="E39" s="354"/>
      <c r="F39" s="354"/>
      <c r="G39" s="354"/>
      <c r="H39" s="354"/>
      <c r="I39" s="276">
        <f t="shared" si="4"/>
        <v>0</v>
      </c>
      <c r="J39" s="277" t="str">
        <f>IF(B39="","",(VLOOKUP(B39,Measurements!$A$2:$B$58,2,FALSE)))</f>
        <v/>
      </c>
      <c r="K39" s="267"/>
      <c r="L39" s="267"/>
    </row>
    <row r="40" spans="1:12" ht="40.200000000000003" customHeight="1" x14ac:dyDescent="0.4">
      <c r="A40" s="266"/>
      <c r="B40" s="266"/>
      <c r="C40" s="354"/>
      <c r="D40" s="354"/>
      <c r="E40" s="354"/>
      <c r="F40" s="354"/>
      <c r="G40" s="354"/>
      <c r="H40" s="354"/>
      <c r="I40" s="276">
        <f t="shared" si="4"/>
        <v>0</v>
      </c>
      <c r="J40" s="277" t="str">
        <f>IF(B40="","",(VLOOKUP(B40,Measurements!$A$2:$B$58,2,FALSE)))</f>
        <v/>
      </c>
      <c r="K40" s="267"/>
      <c r="L40" s="267"/>
    </row>
    <row r="41" spans="1:12" ht="40.200000000000003" customHeight="1" x14ac:dyDescent="0.4">
      <c r="A41" s="266"/>
      <c r="B41" s="266"/>
      <c r="C41" s="354"/>
      <c r="D41" s="354"/>
      <c r="E41" s="354"/>
      <c r="F41" s="354"/>
      <c r="G41" s="354"/>
      <c r="H41" s="354"/>
      <c r="I41" s="276">
        <f t="shared" si="4"/>
        <v>0</v>
      </c>
      <c r="J41" s="277" t="str">
        <f>IF(B41="","",(VLOOKUP(B41,Measurements!$A$2:$B$58,2,FALSE)))</f>
        <v/>
      </c>
      <c r="K41" s="267"/>
      <c r="L41" s="267"/>
    </row>
    <row r="42" spans="1:12" ht="40.200000000000003" customHeight="1" x14ac:dyDescent="0.4">
      <c r="A42" s="266"/>
      <c r="B42" s="266"/>
      <c r="C42" s="354"/>
      <c r="D42" s="354"/>
      <c r="E42" s="354"/>
      <c r="F42" s="354"/>
      <c r="G42" s="354"/>
      <c r="H42" s="354"/>
      <c r="I42" s="276">
        <f t="shared" si="4"/>
        <v>0</v>
      </c>
      <c r="J42" s="277" t="str">
        <f>IF(B42="","",(VLOOKUP(B42,Measurements!$A$2:$B$58,2,FALSE)))</f>
        <v/>
      </c>
      <c r="K42" s="267"/>
      <c r="L42" s="267"/>
    </row>
    <row r="44" spans="1:12" ht="36.6" customHeight="1" x14ac:dyDescent="0.4">
      <c r="A44" s="385" t="s">
        <v>71</v>
      </c>
    </row>
  </sheetData>
  <sheetProtection algorithmName="SHA-512" hashValue="KYVCpE5/k1SxXUvo6EInnEA0s4XNXHM/uRnSYIAADJpNUjn7ks91NRp67n2oWCxb8v5AXBxOgC6njzlrhXUNIw==" saltValue="fGZ1hrMFuG4pg/mSjGrG3w==" spinCount="100000" sheet="1" formatCells="0" formatColumns="0" formatRows="0" insertColumns="0" insertRows="0" selectLockedCells="1"/>
  <mergeCells count="8">
    <mergeCell ref="A2:L2"/>
    <mergeCell ref="B6:D6"/>
    <mergeCell ref="C11:I11"/>
    <mergeCell ref="B7:D7"/>
    <mergeCell ref="A10:L10"/>
    <mergeCell ref="A9:L9"/>
    <mergeCell ref="A3:L3"/>
    <mergeCell ref="B5:D5"/>
  </mergeCells>
  <pageMargins left="0.23622047244094491" right="0.23622047244094491" top="0.74803149606299213" bottom="0.74803149606299213" header="0.31496062992125984" footer="0.31496062992125984"/>
  <pageSetup paperSize="8" scale="64" fitToHeight="0" orientation="landscape" r:id="rId1"/>
  <headerFooter>
    <oddHeader>&amp;R&amp;G</oddHeader>
    <oddFooter>&amp;C&amp;G</oddFooter>
  </headerFooter>
  <legacyDrawingHF r:id="rId2"/>
  <extLst>
    <ext xmlns:x14="http://schemas.microsoft.com/office/spreadsheetml/2009/9/main" uri="{CCE6A557-97BC-4b89-ADB6-D9C93CAAB3DF}">
      <x14:dataValidations xmlns:xm="http://schemas.microsoft.com/office/excel/2006/main" count="31">
        <x14:dataValidation type="list" allowBlank="1" showInputMessage="1" showErrorMessage="1" xr:uid="{B18AB4DE-C621-4EBA-B064-DB5505C2012D}">
          <x14:formula1>
            <xm:f>'SPF Interventions'!$B$12:$B$42</xm:f>
          </x14:formula1>
          <xm:sqref>A13:A42</xm:sqref>
        </x14:dataValidation>
        <x14:dataValidation type="list" allowBlank="1" showInputMessage="1" showErrorMessage="1" xr:uid="{01171A50-831A-4037-B246-6F18081CAEE4}">
          <x14:formula1>
            <xm:f>'Outputs Filter list'!$B$4:$B$35</xm:f>
          </x14:formula1>
          <xm:sqref>B13</xm:sqref>
        </x14:dataValidation>
        <x14:dataValidation type="list" allowBlank="1" showInputMessage="1" showErrorMessage="1" xr:uid="{059AC1EC-34B3-4ECC-B803-34D156FACEED}">
          <x14:formula1>
            <xm:f>'Outputs Filter list'!$C$4:$C$35</xm:f>
          </x14:formula1>
          <xm:sqref>B14</xm:sqref>
        </x14:dataValidation>
        <x14:dataValidation type="list" allowBlank="1" showInputMessage="1" showErrorMessage="1" xr:uid="{93C1648F-128B-4635-8805-979ECA2D9FCD}">
          <x14:formula1>
            <xm:f>'Outputs Filter list'!$D$4:$D$35</xm:f>
          </x14:formula1>
          <xm:sqref>B15</xm:sqref>
        </x14:dataValidation>
        <x14:dataValidation type="list" allowBlank="1" showInputMessage="1" showErrorMessage="1" xr:uid="{9F0C3A03-99B7-4375-B3E8-AAB5B1BBE45A}">
          <x14:formula1>
            <xm:f>'Outputs Filter list'!$E$4:$E$35</xm:f>
          </x14:formula1>
          <xm:sqref>B16</xm:sqref>
        </x14:dataValidation>
        <x14:dataValidation type="list" allowBlank="1" showInputMessage="1" showErrorMessage="1" xr:uid="{13377DE9-820A-4B5F-A30C-01D9BE50FCF5}">
          <x14:formula1>
            <xm:f>'Outputs Filter list'!$F$4:$F$35</xm:f>
          </x14:formula1>
          <xm:sqref>B17</xm:sqref>
        </x14:dataValidation>
        <x14:dataValidation type="list" allowBlank="1" showInputMessage="1" showErrorMessage="1" xr:uid="{105D04CB-0805-4B9F-9D25-9D996C9D4F43}">
          <x14:formula1>
            <xm:f>'Outputs Filter list'!$G$4:$G$35</xm:f>
          </x14:formula1>
          <xm:sqref>B18</xm:sqref>
        </x14:dataValidation>
        <x14:dataValidation type="list" allowBlank="1" showInputMessage="1" showErrorMessage="1" xr:uid="{5DC318C4-42A4-4943-B8DB-C99BBF941E01}">
          <x14:formula1>
            <xm:f>'Outputs Filter list'!$H$4:$H$35</xm:f>
          </x14:formula1>
          <xm:sqref>B19</xm:sqref>
        </x14:dataValidation>
        <x14:dataValidation type="list" allowBlank="1" showInputMessage="1" showErrorMessage="1" xr:uid="{678B1EBE-650D-4B9B-9ABB-83C3E1E95A2D}">
          <x14:formula1>
            <xm:f>'Outputs Filter list'!$I$4:$I$35</xm:f>
          </x14:formula1>
          <xm:sqref>B20</xm:sqref>
        </x14:dataValidation>
        <x14:dataValidation type="list" allowBlank="1" showInputMessage="1" showErrorMessage="1" xr:uid="{C1E4A4BB-E6D2-41D9-B52D-874ABF7B4606}">
          <x14:formula1>
            <xm:f>'Outputs Filter list'!$J$4:$J$35</xm:f>
          </x14:formula1>
          <xm:sqref>B21</xm:sqref>
        </x14:dataValidation>
        <x14:dataValidation type="list" allowBlank="1" showInputMessage="1" showErrorMessage="1" xr:uid="{23920B0B-5D26-41F1-97AE-0E9410A09940}">
          <x14:formula1>
            <xm:f>'Outputs Filter list'!$K$4:$K$35</xm:f>
          </x14:formula1>
          <xm:sqref>B22</xm:sqref>
        </x14:dataValidation>
        <x14:dataValidation type="list" allowBlank="1" showInputMessage="1" showErrorMessage="1" xr:uid="{D609B11B-0F83-42D0-9E03-90445438FCB1}">
          <x14:formula1>
            <xm:f>'Outputs Filter list'!$L$4:$L$35</xm:f>
          </x14:formula1>
          <xm:sqref>B23</xm:sqref>
        </x14:dataValidation>
        <x14:dataValidation type="list" allowBlank="1" showInputMessage="1" showErrorMessage="1" xr:uid="{724CBD36-CD8E-4E58-8C96-087FAAB15991}">
          <x14:formula1>
            <xm:f>'Outputs Filter list'!$M$4:$M$35</xm:f>
          </x14:formula1>
          <xm:sqref>B24</xm:sqref>
        </x14:dataValidation>
        <x14:dataValidation type="list" allowBlank="1" showInputMessage="1" showErrorMessage="1" xr:uid="{1F755B53-ED73-4B24-89BB-CED1A9B7EB65}">
          <x14:formula1>
            <xm:f>'Outputs Filter list'!$N$4:$N$35</xm:f>
          </x14:formula1>
          <xm:sqref>B25</xm:sqref>
        </x14:dataValidation>
        <x14:dataValidation type="list" allowBlank="1" showInputMessage="1" showErrorMessage="1" xr:uid="{B62C2D9C-0A3E-4A40-875E-BFF644022E12}">
          <x14:formula1>
            <xm:f>'Outputs Filter list'!$O$4:$O$35</xm:f>
          </x14:formula1>
          <xm:sqref>B26</xm:sqref>
        </x14:dataValidation>
        <x14:dataValidation type="list" allowBlank="1" showInputMessage="1" showErrorMessage="1" xr:uid="{F9B6FE0E-4640-45BC-AD95-0A7CDCFB4953}">
          <x14:formula1>
            <xm:f>'Outputs Filter list'!$P$4:$P$35</xm:f>
          </x14:formula1>
          <xm:sqref>B27</xm:sqref>
        </x14:dataValidation>
        <x14:dataValidation type="list" allowBlank="1" showInputMessage="1" showErrorMessage="1" xr:uid="{27DC1227-9B20-4220-A2F5-5204F9009435}">
          <x14:formula1>
            <xm:f>'Outputs Filter list'!$Q$4:$Q$35</xm:f>
          </x14:formula1>
          <xm:sqref>B28</xm:sqref>
        </x14:dataValidation>
        <x14:dataValidation type="list" allowBlank="1" showInputMessage="1" showErrorMessage="1" xr:uid="{AC0D5B39-EDE3-4D55-B9AD-3681F6338BBC}">
          <x14:formula1>
            <xm:f>'Outputs Filter list'!$R$4:$R$35</xm:f>
          </x14:formula1>
          <xm:sqref>B29</xm:sqref>
        </x14:dataValidation>
        <x14:dataValidation type="list" allowBlank="1" showInputMessage="1" showErrorMessage="1" xr:uid="{BB9AEF3A-5418-4C59-AB14-E28C553FB5C8}">
          <x14:formula1>
            <xm:f>'Outputs Filter list'!$S$4:$S$35</xm:f>
          </x14:formula1>
          <xm:sqref>B30</xm:sqref>
        </x14:dataValidation>
        <x14:dataValidation type="list" allowBlank="1" showInputMessage="1" showErrorMessage="1" xr:uid="{222A96B7-9BCA-4F93-8561-C636B57C4A13}">
          <x14:formula1>
            <xm:f>'Outputs Filter list'!$T$4:$T$35</xm:f>
          </x14:formula1>
          <xm:sqref>B31</xm:sqref>
        </x14:dataValidation>
        <x14:dataValidation type="list" allowBlank="1" showInputMessage="1" showErrorMessage="1" xr:uid="{A5A977E0-7B9F-4B19-B69C-426031F5C9B3}">
          <x14:formula1>
            <xm:f>'Outputs Filter list'!$U$4:$U$35</xm:f>
          </x14:formula1>
          <xm:sqref>B32</xm:sqref>
        </x14:dataValidation>
        <x14:dataValidation type="list" allowBlank="1" showInputMessage="1" showErrorMessage="1" xr:uid="{B4385DE5-CB34-4A5C-AA76-7CB30FFC474D}">
          <x14:formula1>
            <xm:f>'Outputs Filter list'!$V$4:$V$35</xm:f>
          </x14:formula1>
          <xm:sqref>B33</xm:sqref>
        </x14:dataValidation>
        <x14:dataValidation type="list" allowBlank="1" showInputMessage="1" showErrorMessage="1" xr:uid="{E68399EA-46DE-4F75-9129-9AD457BB0E05}">
          <x14:formula1>
            <xm:f>'Outputs Filter list'!$W$4:$W$35</xm:f>
          </x14:formula1>
          <xm:sqref>B34</xm:sqref>
        </x14:dataValidation>
        <x14:dataValidation type="list" allowBlank="1" showInputMessage="1" showErrorMessage="1" xr:uid="{7AD96881-7BB5-4A04-A816-18B394339CDF}">
          <x14:formula1>
            <xm:f>'Outputs Filter list'!$X$4:$X$35</xm:f>
          </x14:formula1>
          <xm:sqref>B35</xm:sqref>
        </x14:dataValidation>
        <x14:dataValidation type="list" allowBlank="1" showInputMessage="1" showErrorMessage="1" xr:uid="{BB56B8B7-F2D2-40FE-8460-B22C8EF1A627}">
          <x14:formula1>
            <xm:f>'Outputs Filter list'!$Y$4:$Y$35</xm:f>
          </x14:formula1>
          <xm:sqref>B36</xm:sqref>
        </x14:dataValidation>
        <x14:dataValidation type="list" allowBlank="1" showInputMessage="1" showErrorMessage="1" xr:uid="{3859101F-53DE-4CDA-A84C-D14A3F2EE7C2}">
          <x14:formula1>
            <xm:f>'Outputs Filter list'!$Z$4:$Z$35</xm:f>
          </x14:formula1>
          <xm:sqref>B37</xm:sqref>
        </x14:dataValidation>
        <x14:dataValidation type="list" allowBlank="1" showInputMessage="1" showErrorMessage="1" xr:uid="{513CF91B-B395-4619-A265-806ABDDD3E5E}">
          <x14:formula1>
            <xm:f>'Outputs Filter list'!$AA$4:$AA$35</xm:f>
          </x14:formula1>
          <xm:sqref>B38</xm:sqref>
        </x14:dataValidation>
        <x14:dataValidation type="list" allowBlank="1" showInputMessage="1" showErrorMessage="1" xr:uid="{D2BB25B0-EA80-4C11-A449-CFA3E00E3D1A}">
          <x14:formula1>
            <xm:f>'Outputs Filter list'!$AB$4:$AB$35</xm:f>
          </x14:formula1>
          <xm:sqref>B39</xm:sqref>
        </x14:dataValidation>
        <x14:dataValidation type="list" allowBlank="1" showInputMessage="1" showErrorMessage="1" xr:uid="{8702A6A3-AF0E-4B88-88F3-813E15F0B68E}">
          <x14:formula1>
            <xm:f>'Outputs Filter list'!$AC$4:$AC$35</xm:f>
          </x14:formula1>
          <xm:sqref>B40</xm:sqref>
        </x14:dataValidation>
        <x14:dataValidation type="list" allowBlank="1" showInputMessage="1" showErrorMessage="1" xr:uid="{62F12DCC-EC37-407D-91E6-B07CDE539E4A}">
          <x14:formula1>
            <xm:f>'Outputs Filter list'!$AD$4:$AD$35</xm:f>
          </x14:formula1>
          <xm:sqref>B41</xm:sqref>
        </x14:dataValidation>
        <x14:dataValidation type="list" allowBlank="1" showInputMessage="1" showErrorMessage="1" xr:uid="{74BA6243-325E-42AD-B514-428476D6BDF9}">
          <x14:formula1>
            <xm:f>'Outputs Filter list'!$AE$4:$AE$35</xm:f>
          </x14:formula1>
          <xm:sqref>B42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FDAF55-A12C-40D9-8FD4-83CC9BC5491C}">
  <sheetPr>
    <tabColor rgb="FF00B050"/>
  </sheetPr>
  <dimension ref="A1:AE35"/>
  <sheetViews>
    <sheetView topLeftCell="H1" workbookViewId="0">
      <selection activeCell="AE5" sqref="AE5"/>
    </sheetView>
  </sheetViews>
  <sheetFormatPr defaultRowHeight="14.4" x14ac:dyDescent="0.3"/>
  <cols>
    <col min="1" max="1" width="8.88671875" style="361"/>
    <col min="2" max="2" width="35" customWidth="1"/>
    <col min="3" max="3" width="31.33203125" customWidth="1"/>
    <col min="4" max="4" width="19.33203125" customWidth="1"/>
    <col min="5" max="5" width="15.6640625" customWidth="1"/>
    <col min="7" max="7" width="62.33203125" bestFit="1" customWidth="1"/>
  </cols>
  <sheetData>
    <row r="1" spans="1:31" x14ac:dyDescent="0.3">
      <c r="B1" t="s">
        <v>72</v>
      </c>
    </row>
    <row r="2" spans="1:31" x14ac:dyDescent="0.3">
      <c r="B2" t="s">
        <v>73</v>
      </c>
      <c r="C2" t="s">
        <v>74</v>
      </c>
      <c r="D2" t="s">
        <v>75</v>
      </c>
      <c r="E2" t="s">
        <v>76</v>
      </c>
      <c r="F2" t="s">
        <v>77</v>
      </c>
      <c r="G2" t="s">
        <v>78</v>
      </c>
      <c r="H2" t="s">
        <v>79</v>
      </c>
      <c r="I2" t="s">
        <v>80</v>
      </c>
      <c r="J2" t="s">
        <v>81</v>
      </c>
      <c r="K2" t="s">
        <v>82</v>
      </c>
      <c r="L2" t="s">
        <v>83</v>
      </c>
      <c r="M2" t="s">
        <v>84</v>
      </c>
      <c r="N2" t="s">
        <v>85</v>
      </c>
      <c r="O2" t="s">
        <v>86</v>
      </c>
      <c r="P2" t="s">
        <v>87</v>
      </c>
      <c r="Q2" t="s">
        <v>88</v>
      </c>
      <c r="R2" t="s">
        <v>89</v>
      </c>
      <c r="S2" t="s">
        <v>90</v>
      </c>
      <c r="T2" t="s">
        <v>587</v>
      </c>
      <c r="U2" t="s">
        <v>588</v>
      </c>
      <c r="V2" t="s">
        <v>589</v>
      </c>
      <c r="W2" t="s">
        <v>590</v>
      </c>
      <c r="X2" t="s">
        <v>591</v>
      </c>
      <c r="Y2" t="s">
        <v>592</v>
      </c>
      <c r="Z2" t="s">
        <v>593</v>
      </c>
      <c r="AA2" t="s">
        <v>594</v>
      </c>
      <c r="AB2" t="s">
        <v>595</v>
      </c>
      <c r="AC2" t="s">
        <v>596</v>
      </c>
      <c r="AD2" t="s">
        <v>597</v>
      </c>
      <c r="AE2" t="s">
        <v>598</v>
      </c>
    </row>
    <row r="3" spans="1:31" s="360" customFormat="1" x14ac:dyDescent="0.3">
      <c r="A3" s="362"/>
      <c r="B3" s="360" t="str">
        <f>IF('SPF Outputs'!$A13="","",VLOOKUP('SPF Outputs'!$A13,Outputs!I$3:J$55,2,FALSE))</f>
        <v/>
      </c>
      <c r="C3" s="360" t="str">
        <f>IF('SPF Outputs'!$A14="","",VLOOKUP('SPF Outputs'!$A14,Outputs!$I$3:$J$55,2,FALSE))</f>
        <v/>
      </c>
      <c r="D3" s="360" t="str">
        <f>IF('SPF Outputs'!$A15="","",VLOOKUP('SPF Outputs'!$A15,Outputs!$I$3:$J$55,2,FALSE))</f>
        <v/>
      </c>
      <c r="E3" s="360" t="str">
        <f>IF('SPF Outputs'!$A16="","",VLOOKUP('SPF Outputs'!$A16,Outputs!$I$3:$J$55,2,FALSE))</f>
        <v/>
      </c>
      <c r="F3" s="360" t="str">
        <f>IF('SPF Outputs'!$A17="","",VLOOKUP('SPF Outputs'!$A17,Outputs!$I$3:$J$55,2,FALSE))</f>
        <v/>
      </c>
      <c r="G3" s="360" t="str">
        <f>IF('SPF Outputs'!$A18="","",VLOOKUP('SPF Outputs'!$A18,Outputs!$I$3:$J$55,2,FALSE))</f>
        <v/>
      </c>
      <c r="H3" s="360" t="str">
        <f>IF('SPF Outputs'!$A19="","",VLOOKUP('SPF Outputs'!$A19,Outputs!$I$3:$J$55,2,FALSE))</f>
        <v/>
      </c>
      <c r="I3" s="360" t="str">
        <f>IF('SPF Outputs'!$A20="","",VLOOKUP('SPF Outputs'!$A20,Outputs!$I$3:$J$55,2,FALSE))</f>
        <v/>
      </c>
      <c r="J3" s="360" t="str">
        <f>IF('SPF Outputs'!$A21="","",VLOOKUP('SPF Outputs'!$A21,Outputs!$I$3:$J$55,2,FALSE))</f>
        <v/>
      </c>
      <c r="K3" s="360" t="str">
        <f>IF('SPF Outputs'!$A22="","",VLOOKUP('SPF Outputs'!$A22,Outputs!$I$3:$J$55,2,FALSE))</f>
        <v/>
      </c>
      <c r="L3" s="360" t="str">
        <f>IF('SPF Outputs'!$A23="","",VLOOKUP('SPF Outputs'!$A23,Outputs!$I$3:$J$55,2,FALSE))</f>
        <v/>
      </c>
      <c r="M3" s="360" t="str">
        <f>IF('SPF Outputs'!$A24="","",VLOOKUP('SPF Outputs'!$A24,Outputs!$I$3:$J$55,2,FALSE))</f>
        <v/>
      </c>
      <c r="N3" s="360" t="str">
        <f>IF('SPF Outputs'!$A25="","",VLOOKUP('SPF Outputs'!$A25,Outputs!$I$3:$J$55,2,FALSE))</f>
        <v/>
      </c>
      <c r="O3" s="360" t="str">
        <f>IF('SPF Outputs'!$A26="","",VLOOKUP('SPF Outputs'!$A26,Outputs!$I$3:$J$55,2,FALSE))</f>
        <v/>
      </c>
      <c r="P3" s="360" t="str">
        <f>IF('SPF Outputs'!$A27="","",VLOOKUP('SPF Outputs'!$A27,Outputs!$I$3:$J$55,2,FALSE))</f>
        <v/>
      </c>
      <c r="Q3" s="360" t="str">
        <f>IF('SPF Outputs'!$A28="","",VLOOKUP('SPF Outputs'!$A28,Outputs!$I$3:$J$55,2,FALSE))</f>
        <v/>
      </c>
      <c r="R3" s="360" t="str">
        <f>IF('SPF Outputs'!$A29="","",VLOOKUP('SPF Outputs'!$A29,Outputs!$I$3:$J$55,2,FALSE))</f>
        <v/>
      </c>
      <c r="S3" s="360" t="str">
        <f>IF('SPF Outputs'!$A30="","",VLOOKUP('SPF Outputs'!$A30,Outputs!$I$3:$J$55,2,FALSE))</f>
        <v/>
      </c>
      <c r="T3" s="360" t="str">
        <f>IF('SPF Outputs'!$A31="","",VLOOKUP('SPF Outputs'!$A31,Outputs!$I$3:$J$55,2,FALSE))</f>
        <v/>
      </c>
      <c r="U3" s="360" t="str">
        <f>IF('SPF Outputs'!$A32="","",VLOOKUP('SPF Outputs'!$A32,Outputs!$I$3:$J$55,2,FALSE))</f>
        <v/>
      </c>
      <c r="V3" s="360" t="str">
        <f>IF('SPF Outputs'!$A33="","",VLOOKUP('SPF Outputs'!$A33,Outputs!$I$3:$J$55,2,FALSE))</f>
        <v/>
      </c>
      <c r="W3" s="360" t="str">
        <f>IF('SPF Outputs'!$A34="","",VLOOKUP('SPF Outputs'!$A34,Outputs!$I$3:$J$55,2,FALSE))</f>
        <v/>
      </c>
      <c r="X3" s="360" t="str">
        <f>IF('SPF Outputs'!$A35="","",VLOOKUP('SPF Outputs'!$A35,Outputs!$I$3:$J$55,2,FALSE))</f>
        <v/>
      </c>
      <c r="Y3" s="360" t="str">
        <f>IF('SPF Outputs'!$A36="","",VLOOKUP('SPF Outputs'!$A36,Outputs!$I$3:$J$55,2,FALSE))</f>
        <v/>
      </c>
      <c r="Z3" s="360" t="str">
        <f>IF('SPF Outputs'!$A37="","",VLOOKUP('SPF Outputs'!$A37,Outputs!$I$3:$J$55,2,FALSE))</f>
        <v/>
      </c>
      <c r="AA3" s="360" t="str">
        <f>IF('SPF Outputs'!$A38="","",VLOOKUP('SPF Outputs'!$A38,Outputs!$I$3:$J$55,2,FALSE))</f>
        <v/>
      </c>
      <c r="AB3" s="360" t="str">
        <f>IF('SPF Outputs'!$A39="","",VLOOKUP('SPF Outputs'!$A39,Outputs!$I$3:$J$55,2,FALSE))</f>
        <v/>
      </c>
      <c r="AC3" s="360" t="str">
        <f>IF('SPF Outputs'!$A40="","",VLOOKUP('SPF Outputs'!$A40,Outputs!$I$3:$J$55,2,FALSE))</f>
        <v/>
      </c>
      <c r="AD3" s="360" t="str">
        <f>IF('SPF Outputs'!$A41="","",VLOOKUP('SPF Outputs'!$A41,Outputs!$I$3:$J$55,2,FALSE))</f>
        <v/>
      </c>
      <c r="AE3" s="360" t="str">
        <f>IF('SPF Outputs'!$A42="","",VLOOKUP('SPF Outputs'!$A42,Outputs!$I$3:$J$55,2,FALSE))</f>
        <v/>
      </c>
    </row>
    <row r="4" spans="1:31" s="360" customFormat="1" x14ac:dyDescent="0.3">
      <c r="A4" s="362"/>
    </row>
    <row r="5" spans="1:31" x14ac:dyDescent="0.3">
      <c r="A5" s="361">
        <v>3</v>
      </c>
      <c r="B5" t="str">
        <f>IF(B$3="Communities &amp; Place",Outputs!$A3,IF(B$3="Supporting Local Business",Outputs!$B3,IF(B$3="People &amp; Skills",Outputs!$C3,IF(B$3="Multiply",Outputs!$D3,""))))</f>
        <v/>
      </c>
      <c r="C5" t="str">
        <f>IF(C$3="Communities &amp; Place",Outputs!$A3,IF(C$3="Supporting Local Business",Outputs!$B3,IF(C$3="People &amp; Skills",Outputs!$C3,IF(C$3="Multiply",Outputs!$D3,""))))</f>
        <v/>
      </c>
      <c r="D5" t="str">
        <f>IF(D$3="Communities &amp; Place",Outputs!$A3,IF(D$3="Supporting Local Business",Outputs!$B3,IF(D$3="People &amp; Skills",Outputs!$C3,IF(D$3="Multiply",Outputs!$D3,""))))</f>
        <v/>
      </c>
      <c r="E5" t="str">
        <f>IF(E$3="Communities &amp; Place",Outputs!$A3,IF(E$3="Supporting Local Business",Outputs!$B3,IF(E$3="People &amp; Skills",Outputs!$C3,IF(E$3="Multiply",Outputs!$D3,""))))</f>
        <v/>
      </c>
      <c r="F5" t="str">
        <f>IF(F$3="Communities &amp; Place",Outputs!$A3,IF(F$3="Supporting Local Business",Outputs!$B3,IF(F$3="People &amp; Skills",Outputs!$C3,IF(F$3="Multiply",Outputs!$D3,""))))</f>
        <v/>
      </c>
      <c r="G5" t="str">
        <f>IF(G$3="Communities &amp; Place",Outputs!$A3,IF(G$3="Supporting Local Business",Outputs!$B3,IF(G$3="People &amp; Skills",Outputs!$C3,IF(G$3="Multiply",Outputs!$D3,""))))</f>
        <v/>
      </c>
      <c r="H5" t="str">
        <f>IF(H$3="Communities &amp; Place",Outputs!$A3,IF(H$3="Supporting Local Business",Outputs!$B3,IF(H$3="People &amp; Skills",Outputs!$C3,IF(H$3="Multiply",Outputs!$D3,""))))</f>
        <v/>
      </c>
      <c r="I5" t="str">
        <f>IF(I$3="Communities &amp; Place",Outputs!$A3,IF(I$3="Supporting Local Business",Outputs!$B3,IF(I$3="People &amp; Skills",Outputs!$C3,IF(I$3="Multiply",Outputs!$D3,""))))</f>
        <v/>
      </c>
      <c r="J5" t="str">
        <f>IF(J$3="Communities &amp; Place",Outputs!$A3,IF(J$3="Supporting Local Business",Outputs!$B3,IF(J$3="People &amp; Skills",Outputs!$C3,IF(J$3="Multiply",Outputs!$D3,""))))</f>
        <v/>
      </c>
      <c r="K5" t="str">
        <f>IF(K$3="Communities &amp; Place",Outputs!$A3,IF(K$3="Supporting Local Business",Outputs!$B3,IF(K$3="People &amp; Skills",Outputs!$C3,IF(K$3="Multiply",Outputs!$D3,""))))</f>
        <v/>
      </c>
      <c r="L5" t="str">
        <f>IF(L$3="Communities &amp; Place",Outputs!$A3,IF(L$3="Supporting Local Business",Outputs!$B3,IF(L$3="People &amp; Skills",Outputs!$C3,IF(L$3="Multiply",Outputs!$D3,""))))</f>
        <v/>
      </c>
      <c r="M5" t="str">
        <f>IF(M$3="Communities &amp; Place",Outputs!$A3,IF(M$3="Supporting Local Business",Outputs!$B3,IF(M$3="People &amp; Skills",Outputs!$C3,IF(M$3="Multiply",Outputs!$D3,""))))</f>
        <v/>
      </c>
      <c r="N5" t="str">
        <f>IF(N$3="Communities &amp; Place",Outputs!$A3,IF(N$3="Supporting Local Business",Outputs!$B3,IF(N$3="People &amp; Skills",Outputs!$C3,IF(N$3="Multiply",Outputs!$D3,""))))</f>
        <v/>
      </c>
      <c r="O5" t="str">
        <f>IF(O$3="Communities &amp; Place",Outputs!$A3,IF(O$3="Supporting Local Business",Outputs!$B3,IF(O$3="People &amp; Skills",Outputs!$C3,IF(O$3="Multiply",Outputs!$D3,""))))</f>
        <v/>
      </c>
      <c r="P5" t="str">
        <f>IF(P$3="Communities &amp; Place",Outputs!$A3,IF(P$3="Supporting Local Business",Outputs!$B3,IF(P$3="People &amp; Skills",Outputs!$C3,IF(P$3="Multiply",Outputs!$D3,""))))</f>
        <v/>
      </c>
      <c r="Q5" t="str">
        <f>IF(Q$3="Communities &amp; Place",Outputs!$A3,IF(Q$3="Supporting Local Business",Outputs!$B3,IF(Q$3="People &amp; Skills",Outputs!$C3,IF(Q$3="Multiply",Outputs!$D3,""))))</f>
        <v/>
      </c>
      <c r="R5" t="str">
        <f>IF(R$3="Communities &amp; Place",Outputs!$A3,IF(R$3="Supporting Local Business",Outputs!$B3,IF(R$3="People &amp; Skills",Outputs!$C3,IF(R$3="Multiply",Outputs!$D3,""))))</f>
        <v/>
      </c>
      <c r="S5" t="str">
        <f>IF(S$3="Communities &amp; Place",Outputs!$A3,IF(S$3="Supporting Local Business",Outputs!$B3,IF(S$3="People &amp; Skills",Outputs!$C3,IF(S$3="Multiply",Outputs!$D3,""))))</f>
        <v/>
      </c>
      <c r="T5" t="str">
        <f>IF(T$3="Communities &amp; Place",Outputs!$A3,IF(T$3="Supporting Local Business",Outputs!$B3,IF(T$3="People &amp; Skills",Outputs!$C3,IF(T$3="Multiply",Outputs!$D3,""))))</f>
        <v/>
      </c>
      <c r="U5" t="str">
        <f>IF(U$3="Communities &amp; Place",Outputs!$A3,IF(U$3="Supporting Local Business",Outputs!$B3,IF(U$3="People &amp; Skills",Outputs!$C3,IF(U$3="Multiply",Outputs!$D3,""))))</f>
        <v/>
      </c>
      <c r="V5" t="str">
        <f>IF(V$3="Communities &amp; Place",Outputs!$A3,IF(V$3="Supporting Local Business",Outputs!$B3,IF(V$3="People &amp; Skills",Outputs!$C3,IF(V$3="Multiply",Outputs!$D3,""))))</f>
        <v/>
      </c>
      <c r="W5" t="str">
        <f>IF(W$3="Communities &amp; Place",Outputs!$A3,IF(W$3="Supporting Local Business",Outputs!$B3,IF(W$3="People &amp; Skills",Outputs!$C3,IF(W$3="Multiply",Outputs!$D3,""))))</f>
        <v/>
      </c>
      <c r="X5" t="str">
        <f>IF(X$3="Communities &amp; Place",Outputs!$A3,IF(X$3="Supporting Local Business",Outputs!$B3,IF(X$3="People &amp; Skills",Outputs!$C3,IF(X$3="Multiply",Outputs!$D3,""))))</f>
        <v/>
      </c>
      <c r="Y5" t="str">
        <f>IF(Y$3="Communities &amp; Place",Outputs!$A3,IF(Y$3="Supporting Local Business",Outputs!$B3,IF(Y$3="People &amp; Skills",Outputs!$C3,IF(Y$3="Multiply",Outputs!$D3,""))))</f>
        <v/>
      </c>
      <c r="Z5" t="str">
        <f>IF(Z$3="Communities &amp; Place",Outputs!$A3,IF(Z$3="Supporting Local Business",Outputs!$B3,IF(Z$3="People &amp; Skills",Outputs!$C3,IF(Z$3="Multiply",Outputs!$D3,""))))</f>
        <v/>
      </c>
      <c r="AA5" t="str">
        <f>IF(AA$3="Communities &amp; Place",Outputs!$A3,IF(AA$3="Supporting Local Business",Outputs!$B3,IF(AA$3="People &amp; Skills",Outputs!$C3,IF(AA$3="Multiply",Outputs!$D3,""))))</f>
        <v/>
      </c>
      <c r="AB5" t="str">
        <f>IF(AB$3="Communities &amp; Place",Outputs!$A3,IF(AB$3="Supporting Local Business",Outputs!$B3,IF(AB$3="People &amp; Skills",Outputs!$C3,IF(AB$3="Multiply",Outputs!$D3,""))))</f>
        <v/>
      </c>
      <c r="AC5" t="str">
        <f>IF(AC$3="Communities &amp; Place",Outputs!$A3,IF(AC$3="Supporting Local Business",Outputs!$B3,IF(AC$3="People &amp; Skills",Outputs!$C3,IF(AC$3="Multiply",Outputs!$D3,""))))</f>
        <v/>
      </c>
      <c r="AD5" t="str">
        <f>IF(AD$3="Communities &amp; Place",Outputs!$A3,IF(AD$3="Supporting Local Business",Outputs!$B3,IF(AD$3="People &amp; Skills",Outputs!$C3,IF(AD$3="Multiply",Outputs!$D3,""))))</f>
        <v/>
      </c>
      <c r="AE5" t="str">
        <f>IF(AE$3="Communities &amp; Place",Outputs!$A3,IF(AE$3="Supporting Local Business",Outputs!$B3,IF(AE$3="People &amp; Skills",Outputs!$C3,IF(AE$3="Multiply",Outputs!$D3,""))))</f>
        <v/>
      </c>
    </row>
    <row r="6" spans="1:31" x14ac:dyDescent="0.3">
      <c r="A6" s="361">
        <v>4</v>
      </c>
      <c r="B6" t="str">
        <f>IF(B$3="Communities &amp; Place",Outputs!$A4,IF(B$3="Supporting Local Business",Outputs!$B4,IF(B$3="People &amp; Skills",Outputs!$C4,IF(B$3="Multiply",Outputs!$D4,""))))</f>
        <v/>
      </c>
      <c r="C6" t="str">
        <f>IF(C$3="Communities &amp; Place",Outputs!$A4,IF(C$3="Supporting Local Business",Outputs!$B4,IF(C$3="People &amp; Skills",Outputs!$C4,IF(C$3="Multiply",Outputs!$D4,""))))</f>
        <v/>
      </c>
      <c r="D6" t="str">
        <f>IF(D$3="Communities &amp; Place",Outputs!$A4,IF(D$3="Supporting Local Business",Outputs!$B4,IF(D$3="People &amp; Skills",Outputs!$C4,IF(D$3="Multiply",Outputs!$D4,""))))</f>
        <v/>
      </c>
      <c r="E6" t="str">
        <f>IF(E$3="Communities &amp; Place",Outputs!$A4,IF(E$3="Supporting Local Business",Outputs!$B4,IF(E$3="People &amp; Skills",Outputs!$C4,IF(E$3="Multiply",Outputs!$D4,""))))</f>
        <v/>
      </c>
      <c r="F6" t="str">
        <f>IF(F$3="Communities &amp; Place",Outputs!$A4,IF(F$3="Supporting Local Business",Outputs!$B4,IF(F$3="People &amp; Skills",Outputs!$C4,IF(F$3="Multiply",Outputs!$D4,""))))</f>
        <v/>
      </c>
      <c r="G6" t="str">
        <f>IF(G$3="Communities &amp; Place",Outputs!$A4,IF(G$3="Supporting Local Business",Outputs!$B4,IF(G$3="People &amp; Skills",Outputs!$C4,IF(G$3="Multiply",Outputs!$D4,""))))</f>
        <v/>
      </c>
      <c r="H6" t="str">
        <f>IF(H$3="Communities &amp; Place",Outputs!$A4,IF(H$3="Supporting Local Business",Outputs!$B4,IF(H$3="People &amp; Skills",Outputs!$C4,IF(H$3="Multiply",Outputs!$D4,""))))</f>
        <v/>
      </c>
      <c r="I6" t="str">
        <f>IF(I$3="Communities &amp; Place",Outputs!$A4,IF(I$3="Supporting Local Business",Outputs!$B4,IF(I$3="People &amp; Skills",Outputs!$C4,IF(I$3="Multiply",Outputs!$D4,""))))</f>
        <v/>
      </c>
      <c r="J6" t="str">
        <f>IF(J$3="Communities &amp; Place",Outputs!$A4,IF(J$3="Supporting Local Business",Outputs!$B4,IF(J$3="People &amp; Skills",Outputs!$C4,IF(J$3="Multiply",Outputs!$D4,""))))</f>
        <v/>
      </c>
      <c r="K6" t="str">
        <f>IF(K$3="Communities &amp; Place",Outputs!$A4,IF(K$3="Supporting Local Business",Outputs!$B4,IF(K$3="People &amp; Skills",Outputs!$C4,IF(K$3="Multiply",Outputs!$D4,""))))</f>
        <v/>
      </c>
      <c r="L6" t="str">
        <f>IF(L$3="Communities &amp; Place",Outputs!$A4,IF(L$3="Supporting Local Business",Outputs!$B4,IF(L$3="People &amp; Skills",Outputs!$C4,IF(L$3="Multiply",Outputs!$D4,""))))</f>
        <v/>
      </c>
      <c r="M6" t="str">
        <f>IF(M$3="Communities &amp; Place",Outputs!$A4,IF(M$3="Supporting Local Business",Outputs!$B4,IF(M$3="People &amp; Skills",Outputs!$C4,IF(M$3="Multiply",Outputs!$D4,""))))</f>
        <v/>
      </c>
      <c r="N6" t="str">
        <f>IF(N$3="Communities &amp; Place",Outputs!$A4,IF(N$3="Supporting Local Business",Outputs!$B4,IF(N$3="People &amp; Skills",Outputs!$C4,IF(N$3="Multiply",Outputs!$D4,""))))</f>
        <v/>
      </c>
      <c r="O6" t="str">
        <f>IF(O$3="Communities &amp; Place",Outputs!$A4,IF(O$3="Supporting Local Business",Outputs!$B4,IF(O$3="People &amp; Skills",Outputs!$C4,IF(O$3="Multiply",Outputs!$D4,""))))</f>
        <v/>
      </c>
      <c r="P6" t="str">
        <f>IF(P$3="Communities &amp; Place",Outputs!$A4,IF(P$3="Supporting Local Business",Outputs!$B4,IF(P$3="People &amp; Skills",Outputs!$C4,IF(P$3="Multiply",Outputs!$D4,""))))</f>
        <v/>
      </c>
      <c r="Q6" t="str">
        <f>IF(Q$3="Communities &amp; Place",Outputs!$A4,IF(Q$3="Supporting Local Business",Outputs!$B4,IF(Q$3="People &amp; Skills",Outputs!$C4,IF(Q$3="Multiply",Outputs!$D4,""))))</f>
        <v/>
      </c>
      <c r="R6" t="str">
        <f>IF(R$3="Communities &amp; Place",Outputs!$A4,IF(R$3="Supporting Local Business",Outputs!$B4,IF(R$3="People &amp; Skills",Outputs!$C4,IF(R$3="Multiply",Outputs!$D4,""))))</f>
        <v/>
      </c>
      <c r="S6" t="str">
        <f>IF(S$3="Communities &amp; Place",Outputs!$A4,IF(S$3="Supporting Local Business",Outputs!$B4,IF(S$3="People &amp; Skills",Outputs!$C4,IF(S$3="Multiply",Outputs!$D4,""))))</f>
        <v/>
      </c>
      <c r="T6" t="str">
        <f>IF(T$3="Communities &amp; Place",Outputs!$A4,IF(T$3="Supporting Local Business",Outputs!$B4,IF(T$3="People &amp; Skills",Outputs!$C4,IF(T$3="Multiply",Outputs!$D4,""))))</f>
        <v/>
      </c>
      <c r="U6" t="str">
        <f>IF(U$3="Communities &amp; Place",Outputs!$A4,IF(U$3="Supporting Local Business",Outputs!$B4,IF(U$3="People &amp; Skills",Outputs!$C4,IF(U$3="Multiply",Outputs!$D4,""))))</f>
        <v/>
      </c>
      <c r="V6" t="str">
        <f>IF(V$3="Communities &amp; Place",Outputs!$A4,IF(V$3="Supporting Local Business",Outputs!$B4,IF(V$3="People &amp; Skills",Outputs!$C4,IF(V$3="Multiply",Outputs!$D4,""))))</f>
        <v/>
      </c>
      <c r="W6" t="str">
        <f>IF(W$3="Communities &amp; Place",Outputs!$A4,IF(W$3="Supporting Local Business",Outputs!$B4,IF(W$3="People &amp; Skills",Outputs!$C4,IF(W$3="Multiply",Outputs!$D4,""))))</f>
        <v/>
      </c>
      <c r="X6" t="str">
        <f>IF(X$3="Communities &amp; Place",Outputs!$A4,IF(X$3="Supporting Local Business",Outputs!$B4,IF(X$3="People &amp; Skills",Outputs!$C4,IF(X$3="Multiply",Outputs!$D4,""))))</f>
        <v/>
      </c>
      <c r="Y6" t="str">
        <f>IF(Y$3="Communities &amp; Place",Outputs!$A4,IF(Y$3="Supporting Local Business",Outputs!$B4,IF(Y$3="People &amp; Skills",Outputs!$C4,IF(Y$3="Multiply",Outputs!$D4,""))))</f>
        <v/>
      </c>
      <c r="Z6" t="str">
        <f>IF(Z$3="Communities &amp; Place",Outputs!$A4,IF(Z$3="Supporting Local Business",Outputs!$B4,IF(Z$3="People &amp; Skills",Outputs!$C4,IF(Z$3="Multiply",Outputs!$D4,""))))</f>
        <v/>
      </c>
      <c r="AA6" t="str">
        <f>IF(AA$3="Communities &amp; Place",Outputs!$A4,IF(AA$3="Supporting Local Business",Outputs!$B4,IF(AA$3="People &amp; Skills",Outputs!$C4,IF(AA$3="Multiply",Outputs!$D4,""))))</f>
        <v/>
      </c>
      <c r="AB6" t="str">
        <f>IF(AB$3="Communities &amp; Place",Outputs!$A4,IF(AB$3="Supporting Local Business",Outputs!$B4,IF(AB$3="People &amp; Skills",Outputs!$C4,IF(AB$3="Multiply",Outputs!$D4,""))))</f>
        <v/>
      </c>
      <c r="AC6" t="str">
        <f>IF(AC$3="Communities &amp; Place",Outputs!$A4,IF(AC$3="Supporting Local Business",Outputs!$B4,IF(AC$3="People &amp; Skills",Outputs!$C4,IF(AC$3="Multiply",Outputs!$D4,""))))</f>
        <v/>
      </c>
      <c r="AD6" t="str">
        <f>IF(AD$3="Communities &amp; Place",Outputs!$A4,IF(AD$3="Supporting Local Business",Outputs!$B4,IF(AD$3="People &amp; Skills",Outputs!$C4,IF(AD$3="Multiply",Outputs!$D4,""))))</f>
        <v/>
      </c>
      <c r="AE6" t="str">
        <f>IF(AE$3="Communities &amp; Place",Outputs!$A4,IF(AE$3="Supporting Local Business",Outputs!$B4,IF(AE$3="People &amp; Skills",Outputs!$C4,IF(AE$3="Multiply",Outputs!$D4,""))))</f>
        <v/>
      </c>
    </row>
    <row r="7" spans="1:31" x14ac:dyDescent="0.3">
      <c r="A7" s="361">
        <v>5</v>
      </c>
      <c r="B7" t="str">
        <f>IF(B$3="Communities &amp; Place",Outputs!$A5,IF(B$3="Supporting Local Business",Outputs!$B5,IF(B$3="People &amp; Skills",Outputs!$C5,IF(B$3="Multiply",Outputs!$D5,""))))</f>
        <v/>
      </c>
      <c r="C7" t="str">
        <f>IF(C$3="Communities &amp; Place",Outputs!$A5,IF(C$3="Supporting Local Business",Outputs!$B5,IF(C$3="People &amp; Skills",Outputs!$C5,IF(C$3="Multiply",Outputs!$D5,""))))</f>
        <v/>
      </c>
      <c r="D7" t="str">
        <f>IF(D$3="Communities &amp; Place",Outputs!$A5,IF(D$3="Supporting Local Business",Outputs!$B5,IF(D$3="People &amp; Skills",Outputs!$C5,IF(D$3="Multiply",Outputs!$D5,""))))</f>
        <v/>
      </c>
      <c r="E7" t="str">
        <f>IF(E$3="Communities &amp; Place",Outputs!$A5,IF(E$3="Supporting Local Business",Outputs!$B5,IF(E$3="People &amp; Skills",Outputs!$C5,IF(E$3="Multiply",Outputs!$D5,""))))</f>
        <v/>
      </c>
      <c r="F7" t="str">
        <f>IF(F$3="Communities &amp; Place",Outputs!$A5,IF(F$3="Supporting Local Business",Outputs!$B5,IF(F$3="People &amp; Skills",Outputs!$C5,IF(F$3="Multiply",Outputs!$D5,""))))</f>
        <v/>
      </c>
      <c r="G7" t="str">
        <f>IF(G$3="Communities &amp; Place",Outputs!$A5,IF(G$3="Supporting Local Business",Outputs!$B5,IF(G$3="People &amp; Skills",Outputs!$C5,IF(G$3="Multiply",Outputs!$D5,""))))</f>
        <v/>
      </c>
      <c r="H7" t="str">
        <f>IF(H$3="Communities &amp; Place",Outputs!$A5,IF(H$3="Supporting Local Business",Outputs!$B5,IF(H$3="People &amp; Skills",Outputs!$C5,IF(H$3="Multiply",Outputs!$D5,""))))</f>
        <v/>
      </c>
      <c r="I7" t="str">
        <f>IF(I$3="Communities &amp; Place",Outputs!$A5,IF(I$3="Supporting Local Business",Outputs!$B5,IF(I$3="People &amp; Skills",Outputs!$C5,IF(I$3="Multiply",Outputs!$D5,""))))</f>
        <v/>
      </c>
      <c r="J7" t="str">
        <f>IF(J$3="Communities &amp; Place",Outputs!$A5,IF(J$3="Supporting Local Business",Outputs!$B5,IF(J$3="People &amp; Skills",Outputs!$C5,IF(J$3="Multiply",Outputs!$D5,""))))</f>
        <v/>
      </c>
      <c r="K7" t="str">
        <f>IF(K$3="Communities &amp; Place",Outputs!$A5,IF(K$3="Supporting Local Business",Outputs!$B5,IF(K$3="People &amp; Skills",Outputs!$C5,IF(K$3="Multiply",Outputs!$D5,""))))</f>
        <v/>
      </c>
      <c r="L7" t="str">
        <f>IF(L$3="Communities &amp; Place",Outputs!$A5,IF(L$3="Supporting Local Business",Outputs!$B5,IF(L$3="People &amp; Skills",Outputs!$C5,IF(L$3="Multiply",Outputs!$D5,""))))</f>
        <v/>
      </c>
      <c r="M7" t="str">
        <f>IF(M$3="Communities &amp; Place",Outputs!$A5,IF(M$3="Supporting Local Business",Outputs!$B5,IF(M$3="People &amp; Skills",Outputs!$C5,IF(M$3="Multiply",Outputs!$D5,""))))</f>
        <v/>
      </c>
      <c r="N7" t="str">
        <f>IF(N$3="Communities &amp; Place",Outputs!$A5,IF(N$3="Supporting Local Business",Outputs!$B5,IF(N$3="People &amp; Skills",Outputs!$C5,IF(N$3="Multiply",Outputs!$D5,""))))</f>
        <v/>
      </c>
      <c r="O7" t="str">
        <f>IF(O$3="Communities &amp; Place",Outputs!$A5,IF(O$3="Supporting Local Business",Outputs!$B5,IF(O$3="People &amp; Skills",Outputs!$C5,IF(O$3="Multiply",Outputs!$D5,""))))</f>
        <v/>
      </c>
      <c r="P7" t="str">
        <f>IF(P$3="Communities &amp; Place",Outputs!$A5,IF(P$3="Supporting Local Business",Outputs!$B5,IF(P$3="People &amp; Skills",Outputs!$C5,IF(P$3="Multiply",Outputs!$D5,""))))</f>
        <v/>
      </c>
      <c r="Q7" t="str">
        <f>IF(Q$3="Communities &amp; Place",Outputs!$A5,IF(Q$3="Supporting Local Business",Outputs!$B5,IF(Q$3="People &amp; Skills",Outputs!$C5,IF(Q$3="Multiply",Outputs!$D5,""))))</f>
        <v/>
      </c>
      <c r="R7" t="str">
        <f>IF(R$3="Communities &amp; Place",Outputs!$A5,IF(R$3="Supporting Local Business",Outputs!$B5,IF(R$3="People &amp; Skills",Outputs!$C5,IF(R$3="Multiply",Outputs!$D5,""))))</f>
        <v/>
      </c>
      <c r="S7" t="str">
        <f>IF(S$3="Communities &amp; Place",Outputs!$A5,IF(S$3="Supporting Local Business",Outputs!$B5,IF(S$3="People &amp; Skills",Outputs!$C5,IF(S$3="Multiply",Outputs!$D5,""))))</f>
        <v/>
      </c>
      <c r="T7" t="str">
        <f>IF(T$3="Communities &amp; Place",Outputs!$A5,IF(T$3="Supporting Local Business",Outputs!$B5,IF(T$3="People &amp; Skills",Outputs!$C5,IF(T$3="Multiply",Outputs!$D5,""))))</f>
        <v/>
      </c>
      <c r="U7" t="str">
        <f>IF(U$3="Communities &amp; Place",Outputs!$A5,IF(U$3="Supporting Local Business",Outputs!$B5,IF(U$3="People &amp; Skills",Outputs!$C5,IF(U$3="Multiply",Outputs!$D5,""))))</f>
        <v/>
      </c>
      <c r="V7" t="str">
        <f>IF(V$3="Communities &amp; Place",Outputs!$A5,IF(V$3="Supporting Local Business",Outputs!$B5,IF(V$3="People &amp; Skills",Outputs!$C5,IF(V$3="Multiply",Outputs!$D5,""))))</f>
        <v/>
      </c>
      <c r="W7" t="str">
        <f>IF(W$3="Communities &amp; Place",Outputs!$A5,IF(W$3="Supporting Local Business",Outputs!$B5,IF(W$3="People &amp; Skills",Outputs!$C5,IF(W$3="Multiply",Outputs!$D5,""))))</f>
        <v/>
      </c>
      <c r="X7" t="str">
        <f>IF(X$3="Communities &amp; Place",Outputs!$A5,IF(X$3="Supporting Local Business",Outputs!$B5,IF(X$3="People &amp; Skills",Outputs!$C5,IF(X$3="Multiply",Outputs!$D5,""))))</f>
        <v/>
      </c>
      <c r="Y7" t="str">
        <f>IF(Y$3="Communities &amp; Place",Outputs!$A5,IF(Y$3="Supporting Local Business",Outputs!$B5,IF(Y$3="People &amp; Skills",Outputs!$C5,IF(Y$3="Multiply",Outputs!$D5,""))))</f>
        <v/>
      </c>
      <c r="Z7" t="str">
        <f>IF(Z$3="Communities &amp; Place",Outputs!$A5,IF(Z$3="Supporting Local Business",Outputs!$B5,IF(Z$3="People &amp; Skills",Outputs!$C5,IF(Z$3="Multiply",Outputs!$D5,""))))</f>
        <v/>
      </c>
      <c r="AA7" t="str">
        <f>IF(AA$3="Communities &amp; Place",Outputs!$A5,IF(AA$3="Supporting Local Business",Outputs!$B5,IF(AA$3="People &amp; Skills",Outputs!$C5,IF(AA$3="Multiply",Outputs!$D5,""))))</f>
        <v/>
      </c>
      <c r="AB7" t="str">
        <f>IF(AB$3="Communities &amp; Place",Outputs!$A5,IF(AB$3="Supporting Local Business",Outputs!$B5,IF(AB$3="People &amp; Skills",Outputs!$C5,IF(AB$3="Multiply",Outputs!$D5,""))))</f>
        <v/>
      </c>
      <c r="AC7" t="str">
        <f>IF(AC$3="Communities &amp; Place",Outputs!$A5,IF(AC$3="Supporting Local Business",Outputs!$B5,IF(AC$3="People &amp; Skills",Outputs!$C5,IF(AC$3="Multiply",Outputs!$D5,""))))</f>
        <v/>
      </c>
      <c r="AD7" t="str">
        <f>IF(AD$3="Communities &amp; Place",Outputs!$A5,IF(AD$3="Supporting Local Business",Outputs!$B5,IF(AD$3="People &amp; Skills",Outputs!$C5,IF(AD$3="Multiply",Outputs!$D5,""))))</f>
        <v/>
      </c>
      <c r="AE7" t="str">
        <f>IF(AE$3="Communities &amp; Place",Outputs!$A5,IF(AE$3="Supporting Local Business",Outputs!$B5,IF(AE$3="People &amp; Skills",Outputs!$C5,IF(AE$3="Multiply",Outputs!$D5,""))))</f>
        <v/>
      </c>
    </row>
    <row r="8" spans="1:31" x14ac:dyDescent="0.3">
      <c r="A8" s="361">
        <v>6</v>
      </c>
      <c r="B8" t="str">
        <f>IF(B$3="Communities &amp; Place",Outputs!$A6,IF(B$3="Supporting Local Business",Outputs!$B6,IF(B$3="People &amp; Skills",Outputs!$C6,IF(B$3="Multiply",Outputs!$D6,""))))</f>
        <v/>
      </c>
      <c r="C8" t="str">
        <f>IF(C$3="Communities &amp; Place",Outputs!$A6,IF(C$3="Supporting Local Business",Outputs!$B6,IF(C$3="People &amp; Skills",Outputs!$C6,IF(C$3="Multiply",Outputs!$D6,""))))</f>
        <v/>
      </c>
      <c r="D8" t="str">
        <f>IF(D$3="Communities &amp; Place",Outputs!$A6,IF(D$3="Supporting Local Business",Outputs!$B6,IF(D$3="People &amp; Skills",Outputs!$C6,IF(D$3="Multiply",Outputs!$D6,""))))</f>
        <v/>
      </c>
      <c r="E8" t="str">
        <f>IF(E$3="Communities &amp; Place",Outputs!$A6,IF(E$3="Supporting Local Business",Outputs!$B6,IF(E$3="People &amp; Skills",Outputs!$C6,IF(E$3="Multiply",Outputs!$D6,""))))</f>
        <v/>
      </c>
      <c r="F8" t="str">
        <f>IF(F$3="Communities &amp; Place",Outputs!$A6,IF(F$3="Supporting Local Business",Outputs!$B6,IF(F$3="People &amp; Skills",Outputs!$C6,IF(F$3="Multiply",Outputs!$D6,""))))</f>
        <v/>
      </c>
      <c r="G8" t="str">
        <f>IF(G$3="Communities &amp; Place",Outputs!$A6,IF(G$3="Supporting Local Business",Outputs!$B6,IF(G$3="People &amp; Skills",Outputs!$C6,IF(G$3="Multiply",Outputs!$D6,""))))</f>
        <v/>
      </c>
      <c r="H8" t="str">
        <f>IF(H$3="Communities &amp; Place",Outputs!$A6,IF(H$3="Supporting Local Business",Outputs!$B6,IF(H$3="People &amp; Skills",Outputs!$C6,IF(H$3="Multiply",Outputs!$D6,""))))</f>
        <v/>
      </c>
      <c r="I8" t="str">
        <f>IF(I$3="Communities &amp; Place",Outputs!$A6,IF(I$3="Supporting Local Business",Outputs!$B6,IF(I$3="People &amp; Skills",Outputs!$C6,IF(I$3="Multiply",Outputs!$D6,""))))</f>
        <v/>
      </c>
      <c r="J8" t="str">
        <f>IF(J$3="Communities &amp; Place",Outputs!$A6,IF(J$3="Supporting Local Business",Outputs!$B6,IF(J$3="People &amp; Skills",Outputs!$C6,IF(J$3="Multiply",Outputs!$D6,""))))</f>
        <v/>
      </c>
      <c r="K8" t="str">
        <f>IF(K$3="Communities &amp; Place",Outputs!$A6,IF(K$3="Supporting Local Business",Outputs!$B6,IF(K$3="People &amp; Skills",Outputs!$C6,IF(K$3="Multiply",Outputs!$D6,""))))</f>
        <v/>
      </c>
      <c r="L8" t="str">
        <f>IF(L$3="Communities &amp; Place",Outputs!$A6,IF(L$3="Supporting Local Business",Outputs!$B6,IF(L$3="People &amp; Skills",Outputs!$C6,IF(L$3="Multiply",Outputs!$D6,""))))</f>
        <v/>
      </c>
      <c r="M8" t="str">
        <f>IF(M$3="Communities &amp; Place",Outputs!$A6,IF(M$3="Supporting Local Business",Outputs!$B6,IF(M$3="People &amp; Skills",Outputs!$C6,IF(M$3="Multiply",Outputs!$D6,""))))</f>
        <v/>
      </c>
      <c r="N8" t="str">
        <f>IF(N$3="Communities &amp; Place",Outputs!$A6,IF(N$3="Supporting Local Business",Outputs!$B6,IF(N$3="People &amp; Skills",Outputs!$C6,IF(N$3="Multiply",Outputs!$D6,""))))</f>
        <v/>
      </c>
      <c r="O8" t="str">
        <f>IF(O$3="Communities &amp; Place",Outputs!$A6,IF(O$3="Supporting Local Business",Outputs!$B6,IF(O$3="People &amp; Skills",Outputs!$C6,IF(O$3="Multiply",Outputs!$D6,""))))</f>
        <v/>
      </c>
      <c r="P8" t="str">
        <f>IF(P$3="Communities &amp; Place",Outputs!$A6,IF(P$3="Supporting Local Business",Outputs!$B6,IF(P$3="People &amp; Skills",Outputs!$C6,IF(P$3="Multiply",Outputs!$D6,""))))</f>
        <v/>
      </c>
      <c r="Q8" t="str">
        <f>IF(Q$3="Communities &amp; Place",Outputs!$A6,IF(Q$3="Supporting Local Business",Outputs!$B6,IF(Q$3="People &amp; Skills",Outputs!$C6,IF(Q$3="Multiply",Outputs!$D6,""))))</f>
        <v/>
      </c>
      <c r="R8" t="str">
        <f>IF(R$3="Communities &amp; Place",Outputs!$A6,IF(R$3="Supporting Local Business",Outputs!$B6,IF(R$3="People &amp; Skills",Outputs!$C6,IF(R$3="Multiply",Outputs!$D6,""))))</f>
        <v/>
      </c>
      <c r="S8" t="str">
        <f>IF(S$3="Communities &amp; Place",Outputs!$A6,IF(S$3="Supporting Local Business",Outputs!$B6,IF(S$3="People &amp; Skills",Outputs!$C6,IF(S$3="Multiply",Outputs!$D6,""))))</f>
        <v/>
      </c>
      <c r="T8" t="str">
        <f>IF(T$3="Communities &amp; Place",Outputs!$A6,IF(T$3="Supporting Local Business",Outputs!$B6,IF(T$3="People &amp; Skills",Outputs!$C6,IF(T$3="Multiply",Outputs!$D6,""))))</f>
        <v/>
      </c>
      <c r="U8" t="str">
        <f>IF(U$3="Communities &amp; Place",Outputs!$A6,IF(U$3="Supporting Local Business",Outputs!$B6,IF(U$3="People &amp; Skills",Outputs!$C6,IF(U$3="Multiply",Outputs!$D6,""))))</f>
        <v/>
      </c>
      <c r="V8" t="str">
        <f>IF(V$3="Communities &amp; Place",Outputs!$A6,IF(V$3="Supporting Local Business",Outputs!$B6,IF(V$3="People &amp; Skills",Outputs!$C6,IF(V$3="Multiply",Outputs!$D6,""))))</f>
        <v/>
      </c>
      <c r="W8" t="str">
        <f>IF(W$3="Communities &amp; Place",Outputs!$A6,IF(W$3="Supporting Local Business",Outputs!$B6,IF(W$3="People &amp; Skills",Outputs!$C6,IF(W$3="Multiply",Outputs!$D6,""))))</f>
        <v/>
      </c>
      <c r="X8" t="str">
        <f>IF(X$3="Communities &amp; Place",Outputs!$A6,IF(X$3="Supporting Local Business",Outputs!$B6,IF(X$3="People &amp; Skills",Outputs!$C6,IF(X$3="Multiply",Outputs!$D6,""))))</f>
        <v/>
      </c>
      <c r="Y8" t="str">
        <f>IF(Y$3="Communities &amp; Place",Outputs!$A6,IF(Y$3="Supporting Local Business",Outputs!$B6,IF(Y$3="People &amp; Skills",Outputs!$C6,IF(Y$3="Multiply",Outputs!$D6,""))))</f>
        <v/>
      </c>
      <c r="Z8" t="str">
        <f>IF(Z$3="Communities &amp; Place",Outputs!$A6,IF(Z$3="Supporting Local Business",Outputs!$B6,IF(Z$3="People &amp; Skills",Outputs!$C6,IF(Z$3="Multiply",Outputs!$D6,""))))</f>
        <v/>
      </c>
      <c r="AA8" t="str">
        <f>IF(AA$3="Communities &amp; Place",Outputs!$A6,IF(AA$3="Supporting Local Business",Outputs!$B6,IF(AA$3="People &amp; Skills",Outputs!$C6,IF(AA$3="Multiply",Outputs!$D6,""))))</f>
        <v/>
      </c>
      <c r="AB8" t="str">
        <f>IF(AB$3="Communities &amp; Place",Outputs!$A6,IF(AB$3="Supporting Local Business",Outputs!$B6,IF(AB$3="People &amp; Skills",Outputs!$C6,IF(AB$3="Multiply",Outputs!$D6,""))))</f>
        <v/>
      </c>
      <c r="AC8" t="str">
        <f>IF(AC$3="Communities &amp; Place",Outputs!$A6,IF(AC$3="Supporting Local Business",Outputs!$B6,IF(AC$3="People &amp; Skills",Outputs!$C6,IF(AC$3="Multiply",Outputs!$D6,""))))</f>
        <v/>
      </c>
      <c r="AD8" t="str">
        <f>IF(AD$3="Communities &amp; Place",Outputs!$A6,IF(AD$3="Supporting Local Business",Outputs!$B6,IF(AD$3="People &amp; Skills",Outputs!$C6,IF(AD$3="Multiply",Outputs!$D6,""))))</f>
        <v/>
      </c>
      <c r="AE8" t="str">
        <f>IF(AE$3="Communities &amp; Place",Outputs!$A6,IF(AE$3="Supporting Local Business",Outputs!$B6,IF(AE$3="People &amp; Skills",Outputs!$C6,IF(AE$3="Multiply",Outputs!$D6,""))))</f>
        <v/>
      </c>
    </row>
    <row r="9" spans="1:31" x14ac:dyDescent="0.3">
      <c r="A9" s="361">
        <v>7</v>
      </c>
      <c r="B9" t="str">
        <f>IF(B$3="Communities &amp; Place",Outputs!$A7,IF(B$3="Supporting Local Business",Outputs!$B7,IF(B$3="People &amp; Skills",Outputs!$C7,IF(B$3="Multiply",Outputs!$D7,""))))</f>
        <v/>
      </c>
      <c r="C9" t="str">
        <f>IF(C$3="Communities &amp; Place",Outputs!$A7,IF(C$3="Supporting Local Business",Outputs!$B7,IF(C$3="People &amp; Skills",Outputs!$C7,IF(C$3="Multiply",Outputs!$D7,""))))</f>
        <v/>
      </c>
      <c r="D9" t="str">
        <f>IF(D$3="Communities &amp; Place",Outputs!$A7,IF(D$3="Supporting Local Business",Outputs!$B7,IF(D$3="People &amp; Skills",Outputs!$C7,IF(D$3="Multiply",Outputs!$D7,""))))</f>
        <v/>
      </c>
      <c r="E9" t="str">
        <f>IF(E$3="Communities &amp; Place",Outputs!$A7,IF(E$3="Supporting Local Business",Outputs!$B7,IF(E$3="People &amp; Skills",Outputs!$C7,IF(E$3="Multiply",Outputs!$D7,""))))</f>
        <v/>
      </c>
      <c r="F9" t="str">
        <f>IF(F$3="Communities &amp; Place",Outputs!$A7,IF(F$3="Supporting Local Business",Outputs!$B7,IF(F$3="People &amp; Skills",Outputs!$C7,IF(F$3="Multiply",Outputs!$D7,""))))</f>
        <v/>
      </c>
      <c r="G9" t="str">
        <f>IF(G$3="Communities &amp; Place",Outputs!$A7,IF(G$3="Supporting Local Business",Outputs!$B7,IF(G$3="People &amp; Skills",Outputs!$C7,IF(G$3="Multiply",Outputs!$D7,""))))</f>
        <v/>
      </c>
      <c r="H9" t="str">
        <f>IF(H$3="Communities &amp; Place",Outputs!$A7,IF(H$3="Supporting Local Business",Outputs!$B7,IF(H$3="People &amp; Skills",Outputs!$C7,IF(H$3="Multiply",Outputs!$D7,""))))</f>
        <v/>
      </c>
      <c r="I9" t="str">
        <f>IF(I$3="Communities &amp; Place",Outputs!$A7,IF(I$3="Supporting Local Business",Outputs!$B7,IF(I$3="People &amp; Skills",Outputs!$C7,IF(I$3="Multiply",Outputs!$D7,""))))</f>
        <v/>
      </c>
      <c r="J9" t="str">
        <f>IF(J$3="Communities &amp; Place",Outputs!$A7,IF(J$3="Supporting Local Business",Outputs!$B7,IF(J$3="People &amp; Skills",Outputs!$C7,IF(J$3="Multiply",Outputs!$D7,""))))</f>
        <v/>
      </c>
      <c r="K9" t="str">
        <f>IF(K$3="Communities &amp; Place",Outputs!$A7,IF(K$3="Supporting Local Business",Outputs!$B7,IF(K$3="People &amp; Skills",Outputs!$C7,IF(K$3="Multiply",Outputs!$D7,""))))</f>
        <v/>
      </c>
      <c r="L9" t="str">
        <f>IF(L$3="Communities &amp; Place",Outputs!$A7,IF(L$3="Supporting Local Business",Outputs!$B7,IF(L$3="People &amp; Skills",Outputs!$C7,IF(L$3="Multiply",Outputs!$D7,""))))</f>
        <v/>
      </c>
      <c r="M9" t="str">
        <f>IF(M$3="Communities &amp; Place",Outputs!$A7,IF(M$3="Supporting Local Business",Outputs!$B7,IF(M$3="People &amp; Skills",Outputs!$C7,IF(M$3="Multiply",Outputs!$D7,""))))</f>
        <v/>
      </c>
      <c r="N9" t="str">
        <f>IF(N$3="Communities &amp; Place",Outputs!$A7,IF(N$3="Supporting Local Business",Outputs!$B7,IF(N$3="People &amp; Skills",Outputs!$C7,IF(N$3="Multiply",Outputs!$D7,""))))</f>
        <v/>
      </c>
      <c r="O9" t="str">
        <f>IF(O$3="Communities &amp; Place",Outputs!$A7,IF(O$3="Supporting Local Business",Outputs!$B7,IF(O$3="People &amp; Skills",Outputs!$C7,IF(O$3="Multiply",Outputs!$D7,""))))</f>
        <v/>
      </c>
      <c r="P9" t="str">
        <f>IF(P$3="Communities &amp; Place",Outputs!$A7,IF(P$3="Supporting Local Business",Outputs!$B7,IF(P$3="People &amp; Skills",Outputs!$C7,IF(P$3="Multiply",Outputs!$D7,""))))</f>
        <v/>
      </c>
      <c r="Q9" t="str">
        <f>IF(Q$3="Communities &amp; Place",Outputs!$A7,IF(Q$3="Supporting Local Business",Outputs!$B7,IF(Q$3="People &amp; Skills",Outputs!$C7,IF(Q$3="Multiply",Outputs!$D7,""))))</f>
        <v/>
      </c>
      <c r="R9" t="str">
        <f>IF(R$3="Communities &amp; Place",Outputs!$A7,IF(R$3="Supporting Local Business",Outputs!$B7,IF(R$3="People &amp; Skills",Outputs!$C7,IF(R$3="Multiply",Outputs!$D7,""))))</f>
        <v/>
      </c>
      <c r="S9" t="str">
        <f>IF(S$3="Communities &amp; Place",Outputs!$A7,IF(S$3="Supporting Local Business",Outputs!$B7,IF(S$3="People &amp; Skills",Outputs!$C7,IF(S$3="Multiply",Outputs!$D7,""))))</f>
        <v/>
      </c>
      <c r="T9" t="str">
        <f>IF(T$3="Communities &amp; Place",Outputs!$A7,IF(T$3="Supporting Local Business",Outputs!$B7,IF(T$3="People &amp; Skills",Outputs!$C7,IF(T$3="Multiply",Outputs!$D7,""))))</f>
        <v/>
      </c>
      <c r="U9" t="str">
        <f>IF(U$3="Communities &amp; Place",Outputs!$A7,IF(U$3="Supporting Local Business",Outputs!$B7,IF(U$3="People &amp; Skills",Outputs!$C7,IF(U$3="Multiply",Outputs!$D7,""))))</f>
        <v/>
      </c>
      <c r="V9" t="str">
        <f>IF(V$3="Communities &amp; Place",Outputs!$A7,IF(V$3="Supporting Local Business",Outputs!$B7,IF(V$3="People &amp; Skills",Outputs!$C7,IF(V$3="Multiply",Outputs!$D7,""))))</f>
        <v/>
      </c>
      <c r="W9" t="str">
        <f>IF(W$3="Communities &amp; Place",Outputs!$A7,IF(W$3="Supporting Local Business",Outputs!$B7,IF(W$3="People &amp; Skills",Outputs!$C7,IF(W$3="Multiply",Outputs!$D7,""))))</f>
        <v/>
      </c>
      <c r="X9" t="str">
        <f>IF(X$3="Communities &amp; Place",Outputs!$A7,IF(X$3="Supporting Local Business",Outputs!$B7,IF(X$3="People &amp; Skills",Outputs!$C7,IF(X$3="Multiply",Outputs!$D7,""))))</f>
        <v/>
      </c>
      <c r="Y9" t="str">
        <f>IF(Y$3="Communities &amp; Place",Outputs!$A7,IF(Y$3="Supporting Local Business",Outputs!$B7,IF(Y$3="People &amp; Skills",Outputs!$C7,IF(Y$3="Multiply",Outputs!$D7,""))))</f>
        <v/>
      </c>
      <c r="Z9" t="str">
        <f>IF(Z$3="Communities &amp; Place",Outputs!$A7,IF(Z$3="Supporting Local Business",Outputs!$B7,IF(Z$3="People &amp; Skills",Outputs!$C7,IF(Z$3="Multiply",Outputs!$D7,""))))</f>
        <v/>
      </c>
      <c r="AA9" t="str">
        <f>IF(AA$3="Communities &amp; Place",Outputs!$A7,IF(AA$3="Supporting Local Business",Outputs!$B7,IF(AA$3="People &amp; Skills",Outputs!$C7,IF(AA$3="Multiply",Outputs!$D7,""))))</f>
        <v/>
      </c>
      <c r="AB9" t="str">
        <f>IF(AB$3="Communities &amp; Place",Outputs!$A7,IF(AB$3="Supporting Local Business",Outputs!$B7,IF(AB$3="People &amp; Skills",Outputs!$C7,IF(AB$3="Multiply",Outputs!$D7,""))))</f>
        <v/>
      </c>
      <c r="AC9" t="str">
        <f>IF(AC$3="Communities &amp; Place",Outputs!$A7,IF(AC$3="Supporting Local Business",Outputs!$B7,IF(AC$3="People &amp; Skills",Outputs!$C7,IF(AC$3="Multiply",Outputs!$D7,""))))</f>
        <v/>
      </c>
      <c r="AD9" t="str">
        <f>IF(AD$3="Communities &amp; Place",Outputs!$A7,IF(AD$3="Supporting Local Business",Outputs!$B7,IF(AD$3="People &amp; Skills",Outputs!$C7,IF(AD$3="Multiply",Outputs!$D7,""))))</f>
        <v/>
      </c>
      <c r="AE9" t="str">
        <f>IF(AE$3="Communities &amp; Place",Outputs!$A7,IF(AE$3="Supporting Local Business",Outputs!$B7,IF(AE$3="People &amp; Skills",Outputs!$C7,IF(AE$3="Multiply",Outputs!$D7,""))))</f>
        <v/>
      </c>
    </row>
    <row r="10" spans="1:31" x14ac:dyDescent="0.3">
      <c r="A10" s="361">
        <v>8</v>
      </c>
      <c r="B10" t="str">
        <f>IF(B$3="Communities &amp; Place",Outputs!$A8,IF(B$3="Supporting Local Business",Outputs!$B8,IF(B$3="People &amp; Skills",Outputs!$C8,IF(B$3="Multiply",Outputs!$D8,""))))</f>
        <v/>
      </c>
      <c r="C10" t="str">
        <f>IF(C$3="Communities &amp; Place",Outputs!$A8,IF(C$3="Supporting Local Business",Outputs!$B8,IF(C$3="People &amp; Skills",Outputs!$C8,IF(C$3="Multiply",Outputs!$D8,""))))</f>
        <v/>
      </c>
      <c r="D10" t="str">
        <f>IF(D$3="Communities &amp; Place",Outputs!$A8,IF(D$3="Supporting Local Business",Outputs!$B8,IF(D$3="People &amp; Skills",Outputs!$C8,IF(D$3="Multiply",Outputs!$D8,""))))</f>
        <v/>
      </c>
      <c r="E10" t="str">
        <f>IF(E$3="Communities &amp; Place",Outputs!$A8,IF(E$3="Supporting Local Business",Outputs!$B8,IF(E$3="People &amp; Skills",Outputs!$C8,IF(E$3="Multiply",Outputs!$D8,""))))</f>
        <v/>
      </c>
      <c r="F10" t="str">
        <f>IF(F$3="Communities &amp; Place",Outputs!$A8,IF(F$3="Supporting Local Business",Outputs!$B8,IF(F$3="People &amp; Skills",Outputs!$C8,IF(F$3="Multiply",Outputs!$D8,""))))</f>
        <v/>
      </c>
      <c r="G10" t="str">
        <f>IF(G$3="Communities &amp; Place",Outputs!$A8,IF(G$3="Supporting Local Business",Outputs!$B8,IF(G$3="People &amp; Skills",Outputs!$C8,IF(G$3="Multiply",Outputs!$D8,""))))</f>
        <v/>
      </c>
      <c r="H10" t="str">
        <f>IF(H$3="Communities &amp; Place",Outputs!$A8,IF(H$3="Supporting Local Business",Outputs!$B8,IF(H$3="People &amp; Skills",Outputs!$C8,IF(H$3="Multiply",Outputs!$D8,""))))</f>
        <v/>
      </c>
      <c r="I10" t="str">
        <f>IF(I$3="Communities &amp; Place",Outputs!$A8,IF(I$3="Supporting Local Business",Outputs!$B8,IF(I$3="People &amp; Skills",Outputs!$C8,IF(I$3="Multiply",Outputs!$D8,""))))</f>
        <v/>
      </c>
      <c r="J10" t="str">
        <f>IF(J$3="Communities &amp; Place",Outputs!$A8,IF(J$3="Supporting Local Business",Outputs!$B8,IF(J$3="People &amp; Skills",Outputs!$C8,IF(J$3="Multiply",Outputs!$D8,""))))</f>
        <v/>
      </c>
      <c r="K10" t="str">
        <f>IF(K$3="Communities &amp; Place",Outputs!$A8,IF(K$3="Supporting Local Business",Outputs!$B8,IF(K$3="People &amp; Skills",Outputs!$C8,IF(K$3="Multiply",Outputs!$D8,""))))</f>
        <v/>
      </c>
      <c r="L10" t="str">
        <f>IF(L$3="Communities &amp; Place",Outputs!$A8,IF(L$3="Supporting Local Business",Outputs!$B8,IF(L$3="People &amp; Skills",Outputs!$C8,IF(L$3="Multiply",Outputs!$D8,""))))</f>
        <v/>
      </c>
      <c r="M10" t="str">
        <f>IF(M$3="Communities &amp; Place",Outputs!$A8,IF(M$3="Supporting Local Business",Outputs!$B8,IF(M$3="People &amp; Skills",Outputs!$C8,IF(M$3="Multiply",Outputs!$D8,""))))</f>
        <v/>
      </c>
      <c r="N10" t="str">
        <f>IF(N$3="Communities &amp; Place",Outputs!$A8,IF(N$3="Supporting Local Business",Outputs!$B8,IF(N$3="People &amp; Skills",Outputs!$C8,IF(N$3="Multiply",Outputs!$D8,""))))</f>
        <v/>
      </c>
      <c r="O10" t="str">
        <f>IF(O$3="Communities &amp; Place",Outputs!$A8,IF(O$3="Supporting Local Business",Outputs!$B8,IF(O$3="People &amp; Skills",Outputs!$C8,IF(O$3="Multiply",Outputs!$D8,""))))</f>
        <v/>
      </c>
      <c r="P10" t="str">
        <f>IF(P$3="Communities &amp; Place",Outputs!$A8,IF(P$3="Supporting Local Business",Outputs!$B8,IF(P$3="People &amp; Skills",Outputs!$C8,IF(P$3="Multiply",Outputs!$D8,""))))</f>
        <v/>
      </c>
      <c r="Q10" t="str">
        <f>IF(Q$3="Communities &amp; Place",Outputs!$A8,IF(Q$3="Supporting Local Business",Outputs!$B8,IF(Q$3="People &amp; Skills",Outputs!$C8,IF(Q$3="Multiply",Outputs!$D8,""))))</f>
        <v/>
      </c>
      <c r="R10" t="str">
        <f>IF(R$3="Communities &amp; Place",Outputs!$A8,IF(R$3="Supporting Local Business",Outputs!$B8,IF(R$3="People &amp; Skills",Outputs!$C8,IF(R$3="Multiply",Outputs!$D8,""))))</f>
        <v/>
      </c>
      <c r="S10" t="str">
        <f>IF(S$3="Communities &amp; Place",Outputs!$A8,IF(S$3="Supporting Local Business",Outputs!$B8,IF(S$3="People &amp; Skills",Outputs!$C8,IF(S$3="Multiply",Outputs!$D8,""))))</f>
        <v/>
      </c>
      <c r="T10" t="str">
        <f>IF(T$3="Communities &amp; Place",Outputs!$A8,IF(T$3="Supporting Local Business",Outputs!$B8,IF(T$3="People &amp; Skills",Outputs!$C8,IF(T$3="Multiply",Outputs!$D8,""))))</f>
        <v/>
      </c>
      <c r="U10" t="str">
        <f>IF(U$3="Communities &amp; Place",Outputs!$A8,IF(U$3="Supporting Local Business",Outputs!$B8,IF(U$3="People &amp; Skills",Outputs!$C8,IF(U$3="Multiply",Outputs!$D8,""))))</f>
        <v/>
      </c>
      <c r="V10" t="str">
        <f>IF(V$3="Communities &amp; Place",Outputs!$A8,IF(V$3="Supporting Local Business",Outputs!$B8,IF(V$3="People &amp; Skills",Outputs!$C8,IF(V$3="Multiply",Outputs!$D8,""))))</f>
        <v/>
      </c>
      <c r="W10" t="str">
        <f>IF(W$3="Communities &amp; Place",Outputs!$A8,IF(W$3="Supporting Local Business",Outputs!$B8,IF(W$3="People &amp; Skills",Outputs!$C8,IF(W$3="Multiply",Outputs!$D8,""))))</f>
        <v/>
      </c>
      <c r="X10" t="str">
        <f>IF(X$3="Communities &amp; Place",Outputs!$A8,IF(X$3="Supporting Local Business",Outputs!$B8,IF(X$3="People &amp; Skills",Outputs!$C8,IF(X$3="Multiply",Outputs!$D8,""))))</f>
        <v/>
      </c>
      <c r="Y10" t="str">
        <f>IF(Y$3="Communities &amp; Place",Outputs!$A8,IF(Y$3="Supporting Local Business",Outputs!$B8,IF(Y$3="People &amp; Skills",Outputs!$C8,IF(Y$3="Multiply",Outputs!$D8,""))))</f>
        <v/>
      </c>
      <c r="Z10" t="str">
        <f>IF(Z$3="Communities &amp; Place",Outputs!$A8,IF(Z$3="Supporting Local Business",Outputs!$B8,IF(Z$3="People &amp; Skills",Outputs!$C8,IF(Z$3="Multiply",Outputs!$D8,""))))</f>
        <v/>
      </c>
      <c r="AA10" t="str">
        <f>IF(AA$3="Communities &amp; Place",Outputs!$A8,IF(AA$3="Supporting Local Business",Outputs!$B8,IF(AA$3="People &amp; Skills",Outputs!$C8,IF(AA$3="Multiply",Outputs!$D8,""))))</f>
        <v/>
      </c>
      <c r="AB10" t="str">
        <f>IF(AB$3="Communities &amp; Place",Outputs!$A8,IF(AB$3="Supporting Local Business",Outputs!$B8,IF(AB$3="People &amp; Skills",Outputs!$C8,IF(AB$3="Multiply",Outputs!$D8,""))))</f>
        <v/>
      </c>
      <c r="AC10" t="str">
        <f>IF(AC$3="Communities &amp; Place",Outputs!$A8,IF(AC$3="Supporting Local Business",Outputs!$B8,IF(AC$3="People &amp; Skills",Outputs!$C8,IF(AC$3="Multiply",Outputs!$D8,""))))</f>
        <v/>
      </c>
      <c r="AD10" t="str">
        <f>IF(AD$3="Communities &amp; Place",Outputs!$A8,IF(AD$3="Supporting Local Business",Outputs!$B8,IF(AD$3="People &amp; Skills",Outputs!$C8,IF(AD$3="Multiply",Outputs!$D8,""))))</f>
        <v/>
      </c>
      <c r="AE10" t="str">
        <f>IF(AE$3="Communities &amp; Place",Outputs!$A8,IF(AE$3="Supporting Local Business",Outputs!$B8,IF(AE$3="People &amp; Skills",Outputs!$C8,IF(AE$3="Multiply",Outputs!$D8,""))))</f>
        <v/>
      </c>
    </row>
    <row r="11" spans="1:31" x14ac:dyDescent="0.3">
      <c r="A11" s="361">
        <v>9</v>
      </c>
      <c r="B11" t="str">
        <f>IF(B$3="Communities &amp; Place",Outputs!$A9,IF(B$3="Supporting Local Business",Outputs!$B9,IF(B$3="People &amp; Skills",Outputs!$C9,"")))</f>
        <v/>
      </c>
      <c r="C11" t="str">
        <f>IF(C$3="Communities &amp; Place",Outputs!$A9,IF(C$3="Supporting Local Business",Outputs!$B9,IF(C$3="People &amp; Skills",Outputs!$C9,"")))</f>
        <v/>
      </c>
      <c r="D11" t="str">
        <f>IF(D$3="Communities &amp; Place",Outputs!$A9,IF(D$3="Supporting Local Business",Outputs!$B9,IF(D$3="People &amp; Skills",Outputs!$C9,"")))</f>
        <v/>
      </c>
      <c r="E11" t="str">
        <f>IF(E$3="Communities &amp; Place",Outputs!$A9,IF(E$3="Supporting Local Business",Outputs!$B9,IF(E$3="People &amp; Skills",Outputs!$C9,"")))</f>
        <v/>
      </c>
      <c r="F11" t="str">
        <f>IF(F$3="Communities &amp; Place",Outputs!$A9,IF(F$3="Supporting Local Business",Outputs!$B9,IF(F$3="People &amp; Skills",Outputs!$C9,"")))</f>
        <v/>
      </c>
      <c r="G11" t="str">
        <f>IF(G$3="Communities &amp; Place",Outputs!$A9,IF(G$3="Supporting Local Business",Outputs!$B9,IF(G$3="People &amp; Skills",Outputs!$C9,"")))</f>
        <v/>
      </c>
      <c r="H11" t="str">
        <f>IF(H$3="Communities &amp; Place",Outputs!$A9,IF(H$3="Supporting Local Business",Outputs!$B9,IF(H$3="People &amp; Skills",Outputs!$C9,"")))</f>
        <v/>
      </c>
      <c r="I11" t="str">
        <f>IF(I$3="Communities &amp; Place",Outputs!$A9,IF(I$3="Supporting Local Business",Outputs!$B9,IF(I$3="People &amp; Skills",Outputs!$C9,"")))</f>
        <v/>
      </c>
      <c r="J11" t="str">
        <f>IF(J$3="Communities &amp; Place",Outputs!$A9,IF(J$3="Supporting Local Business",Outputs!$B9,IF(J$3="People &amp; Skills",Outputs!$C9,"")))</f>
        <v/>
      </c>
      <c r="K11" t="str">
        <f>IF(K$3="Communities &amp; Place",Outputs!$A9,IF(K$3="Supporting Local Business",Outputs!$B9,IF(K$3="People &amp; Skills",Outputs!$C9,"")))</f>
        <v/>
      </c>
      <c r="L11" t="str">
        <f>IF(L$3="Communities &amp; Place",Outputs!$A9,IF(L$3="Supporting Local Business",Outputs!$B9,IF(L$3="People &amp; Skills",Outputs!$C9,"")))</f>
        <v/>
      </c>
      <c r="M11" t="str">
        <f>IF(M$3="Communities &amp; Place",Outputs!$A9,IF(M$3="Supporting Local Business",Outputs!$B9,IF(M$3="People &amp; Skills",Outputs!$C9,"")))</f>
        <v/>
      </c>
      <c r="N11" t="str">
        <f>IF(N$3="Communities &amp; Place",Outputs!$A9,IF(N$3="Supporting Local Business",Outputs!$B9,IF(N$3="People &amp; Skills",Outputs!$C9,"")))</f>
        <v/>
      </c>
      <c r="O11" t="str">
        <f>IF(O$3="Communities &amp; Place",Outputs!$A9,IF(O$3="Supporting Local Business",Outputs!$B9,IF(O$3="People &amp; Skills",Outputs!$C9,"")))</f>
        <v/>
      </c>
      <c r="P11" t="str">
        <f>IF(P$3="Communities &amp; Place",Outputs!$A9,IF(P$3="Supporting Local Business",Outputs!$B9,IF(P$3="People &amp; Skills",Outputs!$C9,"")))</f>
        <v/>
      </c>
      <c r="Q11" t="str">
        <f>IF(Q$3="Communities &amp; Place",Outputs!$A9,IF(Q$3="Supporting Local Business",Outputs!$B9,IF(Q$3="People &amp; Skills",Outputs!$C9,"")))</f>
        <v/>
      </c>
      <c r="R11" t="str">
        <f>IF(R$3="Communities &amp; Place",Outputs!$A9,IF(R$3="Supporting Local Business",Outputs!$B9,IF(R$3="People &amp; Skills",Outputs!$C9,"")))</f>
        <v/>
      </c>
      <c r="S11" t="str">
        <f>IF(S$3="Communities &amp; Place",Outputs!$A9,IF(S$3="Supporting Local Business",Outputs!$B9,IF(S$3="People &amp; Skills",Outputs!$C9,"")))</f>
        <v/>
      </c>
      <c r="T11" t="str">
        <f>IF(T$3="Communities &amp; Place",Outputs!$A9,IF(T$3="Supporting Local Business",Outputs!$B9,IF(T$3="People &amp; Skills",Outputs!$C9,"")))</f>
        <v/>
      </c>
      <c r="U11" t="str">
        <f>IF(U$3="Communities &amp; Place",Outputs!$A9,IF(U$3="Supporting Local Business",Outputs!$B9,IF(U$3="People &amp; Skills",Outputs!$C9,"")))</f>
        <v/>
      </c>
      <c r="V11" t="str">
        <f>IF(V$3="Communities &amp; Place",Outputs!$A9,IF(V$3="Supporting Local Business",Outputs!$B9,IF(V$3="People &amp; Skills",Outputs!$C9,"")))</f>
        <v/>
      </c>
      <c r="W11" t="str">
        <f>IF(W$3="Communities &amp; Place",Outputs!$A9,IF(W$3="Supporting Local Business",Outputs!$B9,IF(W$3="People &amp; Skills",Outputs!$C9,"")))</f>
        <v/>
      </c>
      <c r="X11" t="str">
        <f>IF(X$3="Communities &amp; Place",Outputs!$A9,IF(X$3="Supporting Local Business",Outputs!$B9,IF(X$3="People &amp; Skills",Outputs!$C9,"")))</f>
        <v/>
      </c>
      <c r="Y11" t="str">
        <f>IF(Y$3="Communities &amp; Place",Outputs!$A9,IF(Y$3="Supporting Local Business",Outputs!$B9,IF(Y$3="People &amp; Skills",Outputs!$C9,"")))</f>
        <v/>
      </c>
      <c r="Z11" t="str">
        <f>IF(Z$3="Communities &amp; Place",Outputs!$A9,IF(Z$3="Supporting Local Business",Outputs!$B9,IF(Z$3="People &amp; Skills",Outputs!$C9,"")))</f>
        <v/>
      </c>
      <c r="AA11" t="str">
        <f>IF(AA$3="Communities &amp; Place",Outputs!$A9,IF(AA$3="Supporting Local Business",Outputs!$B9,IF(AA$3="People &amp; Skills",Outputs!$C9,"")))</f>
        <v/>
      </c>
      <c r="AB11" t="str">
        <f>IF(AB$3="Communities &amp; Place",Outputs!$A9,IF(AB$3="Supporting Local Business",Outputs!$B9,IF(AB$3="People &amp; Skills",Outputs!$C9,"")))</f>
        <v/>
      </c>
      <c r="AC11" t="str">
        <f>IF(AC$3="Communities &amp; Place",Outputs!$A9,IF(AC$3="Supporting Local Business",Outputs!$B9,IF(AC$3="People &amp; Skills",Outputs!$C9,"")))</f>
        <v/>
      </c>
      <c r="AD11" t="str">
        <f>IF(AD$3="Communities &amp; Place",Outputs!$A9,IF(AD$3="Supporting Local Business",Outputs!$B9,IF(AD$3="People &amp; Skills",Outputs!$C9,"")))</f>
        <v/>
      </c>
      <c r="AE11" t="str">
        <f>IF(AE$3="Communities &amp; Place",Outputs!$A9,IF(AE$3="Supporting Local Business",Outputs!$B9,IF(AE$3="People &amp; Skills",Outputs!$C9,"")))</f>
        <v/>
      </c>
    </row>
    <row r="12" spans="1:31" x14ac:dyDescent="0.3">
      <c r="A12" s="361">
        <v>10</v>
      </c>
      <c r="B12" t="str">
        <f>IF(B$3="Communities &amp; Place",Outputs!$A10,IF(B$3="Supporting Local Business",Outputs!$B10,IF(B$3="People &amp; Skills",Outputs!$C10,"")))</f>
        <v/>
      </c>
      <c r="C12" t="str">
        <f>IF(C$3="Communities &amp; Place",Outputs!$A10,IF(C$3="Supporting Local Business",Outputs!$B10,IF(C$3="People &amp; Skills",Outputs!$C10,"")))</f>
        <v/>
      </c>
      <c r="D12" t="str">
        <f>IF(D$3="Communities &amp; Place",Outputs!$A10,IF(D$3="Supporting Local Business",Outputs!$B10,IF(D$3="People &amp; Skills",Outputs!$C10,"")))</f>
        <v/>
      </c>
      <c r="E12" t="str">
        <f>IF(E$3="Communities &amp; Place",Outputs!$A10,IF(E$3="Supporting Local Business",Outputs!$B10,IF(E$3="People &amp; Skills",Outputs!$C10,"")))</f>
        <v/>
      </c>
      <c r="F12" t="str">
        <f>IF(F$3="Communities &amp; Place",Outputs!$A10,IF(F$3="Supporting Local Business",Outputs!$B10,IF(F$3="People &amp; Skills",Outputs!$C10,"")))</f>
        <v/>
      </c>
      <c r="G12" t="str">
        <f>IF(G$3="Communities &amp; Place",Outputs!$A10,IF(G$3="Supporting Local Business",Outputs!$B10,IF(G$3="People &amp; Skills",Outputs!$C10,"")))</f>
        <v/>
      </c>
      <c r="H12" t="str">
        <f>IF(H$3="Communities &amp; Place",Outputs!$A10,IF(H$3="Supporting Local Business",Outputs!$B10,IF(H$3="People &amp; Skills",Outputs!$C10,"")))</f>
        <v/>
      </c>
      <c r="I12" t="str">
        <f>IF(I$3="Communities &amp; Place",Outputs!$A10,IF(I$3="Supporting Local Business",Outputs!$B10,IF(I$3="People &amp; Skills",Outputs!$C10,"")))</f>
        <v/>
      </c>
      <c r="J12" t="str">
        <f>IF(J$3="Communities &amp; Place",Outputs!$A10,IF(J$3="Supporting Local Business",Outputs!$B10,IF(J$3="People &amp; Skills",Outputs!$C10,"")))</f>
        <v/>
      </c>
      <c r="K12" t="str">
        <f>IF(K$3="Communities &amp; Place",Outputs!$A10,IF(K$3="Supporting Local Business",Outputs!$B10,IF(K$3="People &amp; Skills",Outputs!$C10,"")))</f>
        <v/>
      </c>
      <c r="L12" t="str">
        <f>IF(L$3="Communities &amp; Place",Outputs!$A10,IF(L$3="Supporting Local Business",Outputs!$B10,IF(L$3="People &amp; Skills",Outputs!$C10,"")))</f>
        <v/>
      </c>
      <c r="M12" t="str">
        <f>IF(M$3="Communities &amp; Place",Outputs!$A10,IF(M$3="Supporting Local Business",Outputs!$B10,IF(M$3="People &amp; Skills",Outputs!$C10,"")))</f>
        <v/>
      </c>
      <c r="N12" t="str">
        <f>IF(N$3="Communities &amp; Place",Outputs!$A10,IF(N$3="Supporting Local Business",Outputs!$B10,IF(N$3="People &amp; Skills",Outputs!$C10,"")))</f>
        <v/>
      </c>
      <c r="O12" t="str">
        <f>IF(O$3="Communities &amp; Place",Outputs!$A10,IF(O$3="Supporting Local Business",Outputs!$B10,IF(O$3="People &amp; Skills",Outputs!$C10,"")))</f>
        <v/>
      </c>
      <c r="P12" t="str">
        <f>IF(P$3="Communities &amp; Place",Outputs!$A10,IF(P$3="Supporting Local Business",Outputs!$B10,IF(P$3="People &amp; Skills",Outputs!$C10,"")))</f>
        <v/>
      </c>
      <c r="Q12" t="str">
        <f>IF(Q$3="Communities &amp; Place",Outputs!$A10,IF(Q$3="Supporting Local Business",Outputs!$B10,IF(Q$3="People &amp; Skills",Outputs!$C10,"")))</f>
        <v/>
      </c>
      <c r="R12" t="str">
        <f>IF(R$3="Communities &amp; Place",Outputs!$A10,IF(R$3="Supporting Local Business",Outputs!$B10,IF(R$3="People &amp; Skills",Outputs!$C10,"")))</f>
        <v/>
      </c>
      <c r="S12" t="str">
        <f>IF(S$3="Communities &amp; Place",Outputs!$A10,IF(S$3="Supporting Local Business",Outputs!$B10,IF(S$3="People &amp; Skills",Outputs!$C10,"")))</f>
        <v/>
      </c>
      <c r="T12" t="str">
        <f>IF(T$3="Communities &amp; Place",Outputs!$A10,IF(T$3="Supporting Local Business",Outputs!$B10,IF(T$3="People &amp; Skills",Outputs!$C10,"")))</f>
        <v/>
      </c>
      <c r="U12" t="str">
        <f>IF(U$3="Communities &amp; Place",Outputs!$A10,IF(U$3="Supporting Local Business",Outputs!$B10,IF(U$3="People &amp; Skills",Outputs!$C10,"")))</f>
        <v/>
      </c>
      <c r="V12" t="str">
        <f>IF(V$3="Communities &amp; Place",Outputs!$A10,IF(V$3="Supporting Local Business",Outputs!$B10,IF(V$3="People &amp; Skills",Outputs!$C10,"")))</f>
        <v/>
      </c>
      <c r="W12" t="str">
        <f>IF(W$3="Communities &amp; Place",Outputs!$A10,IF(W$3="Supporting Local Business",Outputs!$B10,IF(W$3="People &amp; Skills",Outputs!$C10,"")))</f>
        <v/>
      </c>
      <c r="X12" t="str">
        <f>IF(X$3="Communities &amp; Place",Outputs!$A10,IF(X$3="Supporting Local Business",Outputs!$B10,IF(X$3="People &amp; Skills",Outputs!$C10,"")))</f>
        <v/>
      </c>
      <c r="Y12" t="str">
        <f>IF(Y$3="Communities &amp; Place",Outputs!$A10,IF(Y$3="Supporting Local Business",Outputs!$B10,IF(Y$3="People &amp; Skills",Outputs!$C10,"")))</f>
        <v/>
      </c>
      <c r="Z12" t="str">
        <f>IF(Z$3="Communities &amp; Place",Outputs!$A10,IF(Z$3="Supporting Local Business",Outputs!$B10,IF(Z$3="People &amp; Skills",Outputs!$C10,"")))</f>
        <v/>
      </c>
      <c r="AA12" t="str">
        <f>IF(AA$3="Communities &amp; Place",Outputs!$A10,IF(AA$3="Supporting Local Business",Outputs!$B10,IF(AA$3="People &amp; Skills",Outputs!$C10,"")))</f>
        <v/>
      </c>
      <c r="AB12" t="str">
        <f>IF(AB$3="Communities &amp; Place",Outputs!$A10,IF(AB$3="Supporting Local Business",Outputs!$B10,IF(AB$3="People &amp; Skills",Outputs!$C10,"")))</f>
        <v/>
      </c>
      <c r="AC12" t="str">
        <f>IF(AC$3="Communities &amp; Place",Outputs!$A10,IF(AC$3="Supporting Local Business",Outputs!$B10,IF(AC$3="People &amp; Skills",Outputs!$C10,"")))</f>
        <v/>
      </c>
      <c r="AD12" t="str">
        <f>IF(AD$3="Communities &amp; Place",Outputs!$A10,IF(AD$3="Supporting Local Business",Outputs!$B10,IF(AD$3="People &amp; Skills",Outputs!$C10,"")))</f>
        <v/>
      </c>
      <c r="AE12" t="str">
        <f>IF(AE$3="Communities &amp; Place",Outputs!$A10,IF(AE$3="Supporting Local Business",Outputs!$B10,IF(AE$3="People &amp; Skills",Outputs!$C10,"")))</f>
        <v/>
      </c>
    </row>
    <row r="13" spans="1:31" x14ac:dyDescent="0.3">
      <c r="A13" s="361">
        <v>11</v>
      </c>
      <c r="B13" t="str">
        <f>IF(B$3="Communities &amp; Place",Outputs!$A11,IF(B$3="Supporting Local Business",Outputs!$B11,IF(B$3="People &amp; Skills",Outputs!$C11,"")))</f>
        <v/>
      </c>
      <c r="C13" t="str">
        <f>IF(C$3="Communities &amp; Place",Outputs!$A11,IF(C$3="Supporting Local Business",Outputs!$B11,IF(C$3="People &amp; Skills",Outputs!$C11,"")))</f>
        <v/>
      </c>
      <c r="D13" t="str">
        <f>IF(D$3="Communities &amp; Place",Outputs!$A11,IF(D$3="Supporting Local Business",Outputs!$B11,IF(D$3="People &amp; Skills",Outputs!$C11,"")))</f>
        <v/>
      </c>
      <c r="E13" t="str">
        <f>IF(E$3="Communities &amp; Place",Outputs!$A11,IF(E$3="Supporting Local Business",Outputs!$B11,IF(E$3="People &amp; Skills",Outputs!$C11,"")))</f>
        <v/>
      </c>
      <c r="F13" t="str">
        <f>IF(F$3="Communities &amp; Place",Outputs!$A11,IF(F$3="Supporting Local Business",Outputs!$B11,IF(F$3="People &amp; Skills",Outputs!$C11,"")))</f>
        <v/>
      </c>
      <c r="G13" t="str">
        <f>IF(G$3="Communities &amp; Place",Outputs!$A11,IF(G$3="Supporting Local Business",Outputs!$B11,IF(G$3="People &amp; Skills",Outputs!$C11,"")))</f>
        <v/>
      </c>
      <c r="H13" t="str">
        <f>IF(H$3="Communities &amp; Place",Outputs!$A11,IF(H$3="Supporting Local Business",Outputs!$B11,IF(H$3="People &amp; Skills",Outputs!$C11,"")))</f>
        <v/>
      </c>
      <c r="I13" t="str">
        <f>IF(I$3="Communities &amp; Place",Outputs!$A11,IF(I$3="Supporting Local Business",Outputs!$B11,IF(I$3="People &amp; Skills",Outputs!$C11,"")))</f>
        <v/>
      </c>
      <c r="J13" t="str">
        <f>IF(J$3="Communities &amp; Place",Outputs!$A11,IF(J$3="Supporting Local Business",Outputs!$B11,IF(J$3="People &amp; Skills",Outputs!$C11,"")))</f>
        <v/>
      </c>
      <c r="K13" t="str">
        <f>IF(K$3="Communities &amp; Place",Outputs!$A11,IF(K$3="Supporting Local Business",Outputs!$B11,IF(K$3="People &amp; Skills",Outputs!$C11,"")))</f>
        <v/>
      </c>
      <c r="L13" t="str">
        <f>IF(L$3="Communities &amp; Place",Outputs!$A11,IF(L$3="Supporting Local Business",Outputs!$B11,IF(L$3="People &amp; Skills",Outputs!$C11,"")))</f>
        <v/>
      </c>
      <c r="M13" t="str">
        <f>IF(M$3="Communities &amp; Place",Outputs!$A11,IF(M$3="Supporting Local Business",Outputs!$B11,IF(M$3="People &amp; Skills",Outputs!$C11,"")))</f>
        <v/>
      </c>
      <c r="N13" t="str">
        <f>IF(N$3="Communities &amp; Place",Outputs!$A11,IF(N$3="Supporting Local Business",Outputs!$B11,IF(N$3="People &amp; Skills",Outputs!$C11,"")))</f>
        <v/>
      </c>
      <c r="O13" t="str">
        <f>IF(O$3="Communities &amp; Place",Outputs!$A11,IF(O$3="Supporting Local Business",Outputs!$B11,IF(O$3="People &amp; Skills",Outputs!$C11,"")))</f>
        <v/>
      </c>
      <c r="P13" t="str">
        <f>IF(P$3="Communities &amp; Place",Outputs!$A11,IF(P$3="Supporting Local Business",Outputs!$B11,IF(P$3="People &amp; Skills",Outputs!$C11,"")))</f>
        <v/>
      </c>
      <c r="Q13" t="str">
        <f>IF(Q$3="Communities &amp; Place",Outputs!$A11,IF(Q$3="Supporting Local Business",Outputs!$B11,IF(Q$3="People &amp; Skills",Outputs!$C11,"")))</f>
        <v/>
      </c>
      <c r="R13" t="str">
        <f>IF(R$3="Communities &amp; Place",Outputs!$A11,IF(R$3="Supporting Local Business",Outputs!$B11,IF(R$3="People &amp; Skills",Outputs!$C11,"")))</f>
        <v/>
      </c>
      <c r="S13" t="str">
        <f>IF(S$3="Communities &amp; Place",Outputs!$A11,IF(S$3="Supporting Local Business",Outputs!$B11,IF(S$3="People &amp; Skills",Outputs!$C11,"")))</f>
        <v/>
      </c>
      <c r="T13" t="str">
        <f>IF(T$3="Communities &amp; Place",Outputs!$A11,IF(T$3="Supporting Local Business",Outputs!$B11,IF(T$3="People &amp; Skills",Outputs!$C11,"")))</f>
        <v/>
      </c>
      <c r="U13" t="str">
        <f>IF(U$3="Communities &amp; Place",Outputs!$A11,IF(U$3="Supporting Local Business",Outputs!$B11,IF(U$3="People &amp; Skills",Outputs!$C11,"")))</f>
        <v/>
      </c>
      <c r="V13" t="str">
        <f>IF(V$3="Communities &amp; Place",Outputs!$A11,IF(V$3="Supporting Local Business",Outputs!$B11,IF(V$3="People &amp; Skills",Outputs!$C11,"")))</f>
        <v/>
      </c>
      <c r="W13" t="str">
        <f>IF(W$3="Communities &amp; Place",Outputs!$A11,IF(W$3="Supporting Local Business",Outputs!$B11,IF(W$3="People &amp; Skills",Outputs!$C11,"")))</f>
        <v/>
      </c>
      <c r="X13" t="str">
        <f>IF(X$3="Communities &amp; Place",Outputs!$A11,IF(X$3="Supporting Local Business",Outputs!$B11,IF(X$3="People &amp; Skills",Outputs!$C11,"")))</f>
        <v/>
      </c>
      <c r="Y13" t="str">
        <f>IF(Y$3="Communities &amp; Place",Outputs!$A11,IF(Y$3="Supporting Local Business",Outputs!$B11,IF(Y$3="People &amp; Skills",Outputs!$C11,"")))</f>
        <v/>
      </c>
      <c r="Z13" t="str">
        <f>IF(Z$3="Communities &amp; Place",Outputs!$A11,IF(Z$3="Supporting Local Business",Outputs!$B11,IF(Z$3="People &amp; Skills",Outputs!$C11,"")))</f>
        <v/>
      </c>
      <c r="AA13" t="str">
        <f>IF(AA$3="Communities &amp; Place",Outputs!$A11,IF(AA$3="Supporting Local Business",Outputs!$B11,IF(AA$3="People &amp; Skills",Outputs!$C11,"")))</f>
        <v/>
      </c>
      <c r="AB13" t="str">
        <f>IF(AB$3="Communities &amp; Place",Outputs!$A11,IF(AB$3="Supporting Local Business",Outputs!$B11,IF(AB$3="People &amp; Skills",Outputs!$C11,"")))</f>
        <v/>
      </c>
      <c r="AC13" t="str">
        <f>IF(AC$3="Communities &amp; Place",Outputs!$A11,IF(AC$3="Supporting Local Business",Outputs!$B11,IF(AC$3="People &amp; Skills",Outputs!$C11,"")))</f>
        <v/>
      </c>
      <c r="AD13" t="str">
        <f>IF(AD$3="Communities &amp; Place",Outputs!$A11,IF(AD$3="Supporting Local Business",Outputs!$B11,IF(AD$3="People &amp; Skills",Outputs!$C11,"")))</f>
        <v/>
      </c>
      <c r="AE13" t="str">
        <f>IF(AE$3="Communities &amp; Place",Outputs!$A11,IF(AE$3="Supporting Local Business",Outputs!$B11,IF(AE$3="People &amp; Skills",Outputs!$C11,"")))</f>
        <v/>
      </c>
    </row>
    <row r="14" spans="1:31" x14ac:dyDescent="0.3">
      <c r="A14" s="361">
        <v>12</v>
      </c>
      <c r="B14" t="str">
        <f>IF(B$3="Communities &amp; Place",Outputs!$A12,IF(B$3="Supporting Local Business",Outputs!$B12,IF(B$3="People &amp; Skills",Outputs!$C12,"")))</f>
        <v/>
      </c>
      <c r="C14" t="str">
        <f>IF(C$3="Communities &amp; Place",Outputs!$A12,IF(C$3="Supporting Local Business",Outputs!$B12,IF(C$3="People &amp; Skills",Outputs!$C12,"")))</f>
        <v/>
      </c>
      <c r="D14" t="str">
        <f>IF(D$3="Communities &amp; Place",Outputs!$A12,IF(D$3="Supporting Local Business",Outputs!$B12,IF(D$3="People &amp; Skills",Outputs!$C12,"")))</f>
        <v/>
      </c>
      <c r="E14" t="str">
        <f>IF(E$3="Communities &amp; Place",Outputs!$A12,IF(E$3="Supporting Local Business",Outputs!$B12,IF(E$3="People &amp; Skills",Outputs!$C12,"")))</f>
        <v/>
      </c>
      <c r="F14" t="str">
        <f>IF(F$3="Communities &amp; Place",Outputs!$A12,IF(F$3="Supporting Local Business",Outputs!$B12,IF(F$3="People &amp; Skills",Outputs!$C12,"")))</f>
        <v/>
      </c>
      <c r="G14" t="str">
        <f>IF(G$3="Communities &amp; Place",Outputs!$A12,IF(G$3="Supporting Local Business",Outputs!$B12,IF(G$3="People &amp; Skills",Outputs!$C12,"")))</f>
        <v/>
      </c>
      <c r="H14" t="str">
        <f>IF(H$3="Communities &amp; Place",Outputs!$A12,IF(H$3="Supporting Local Business",Outputs!$B12,IF(H$3="People &amp; Skills",Outputs!$C12,"")))</f>
        <v/>
      </c>
      <c r="I14" t="str">
        <f>IF(I$3="Communities &amp; Place",Outputs!$A12,IF(I$3="Supporting Local Business",Outputs!$B12,IF(I$3="People &amp; Skills",Outputs!$C12,"")))</f>
        <v/>
      </c>
      <c r="J14" t="str">
        <f>IF(J$3="Communities &amp; Place",Outputs!$A12,IF(J$3="Supporting Local Business",Outputs!$B12,IF(J$3="People &amp; Skills",Outputs!$C12,"")))</f>
        <v/>
      </c>
      <c r="K14" t="str">
        <f>IF(K$3="Communities &amp; Place",Outputs!$A12,IF(K$3="Supporting Local Business",Outputs!$B12,IF(K$3="People &amp; Skills",Outputs!$C12,"")))</f>
        <v/>
      </c>
      <c r="L14" t="str">
        <f>IF(L$3="Communities &amp; Place",Outputs!$A12,IF(L$3="Supporting Local Business",Outputs!$B12,IF(L$3="People &amp; Skills",Outputs!$C12,"")))</f>
        <v/>
      </c>
      <c r="M14" t="str">
        <f>IF(M$3="Communities &amp; Place",Outputs!$A12,IF(M$3="Supporting Local Business",Outputs!$B12,IF(M$3="People &amp; Skills",Outputs!$C12,"")))</f>
        <v/>
      </c>
      <c r="N14" t="str">
        <f>IF(N$3="Communities &amp; Place",Outputs!$A12,IF(N$3="Supporting Local Business",Outputs!$B12,IF(N$3="People &amp; Skills",Outputs!$C12,"")))</f>
        <v/>
      </c>
      <c r="O14" t="str">
        <f>IF(O$3="Communities &amp; Place",Outputs!$A12,IF(O$3="Supporting Local Business",Outputs!$B12,IF(O$3="People &amp; Skills",Outputs!$C12,"")))</f>
        <v/>
      </c>
      <c r="P14" t="str">
        <f>IF(P$3="Communities &amp; Place",Outputs!$A12,IF(P$3="Supporting Local Business",Outputs!$B12,IF(P$3="People &amp; Skills",Outputs!$C12,"")))</f>
        <v/>
      </c>
      <c r="Q14" t="str">
        <f>IF(Q$3="Communities &amp; Place",Outputs!$A12,IF(Q$3="Supporting Local Business",Outputs!$B12,IF(Q$3="People &amp; Skills",Outputs!$C12,"")))</f>
        <v/>
      </c>
      <c r="R14" t="str">
        <f>IF(R$3="Communities &amp; Place",Outputs!$A12,IF(R$3="Supporting Local Business",Outputs!$B12,IF(R$3="People &amp; Skills",Outputs!$C12,"")))</f>
        <v/>
      </c>
      <c r="S14" t="str">
        <f>IF(S$3="Communities &amp; Place",Outputs!$A12,IF(S$3="Supporting Local Business",Outputs!$B12,IF(S$3="People &amp; Skills",Outputs!$C12,"")))</f>
        <v/>
      </c>
      <c r="T14" t="str">
        <f>IF(T$3="Communities &amp; Place",Outputs!$A12,IF(T$3="Supporting Local Business",Outputs!$B12,IF(T$3="People &amp; Skills",Outputs!$C12,"")))</f>
        <v/>
      </c>
      <c r="U14" t="str">
        <f>IF(U$3="Communities &amp; Place",Outputs!$A12,IF(U$3="Supporting Local Business",Outputs!$B12,IF(U$3="People &amp; Skills",Outputs!$C12,"")))</f>
        <v/>
      </c>
      <c r="V14" t="str">
        <f>IF(V$3="Communities &amp; Place",Outputs!$A12,IF(V$3="Supporting Local Business",Outputs!$B12,IF(V$3="People &amp; Skills",Outputs!$C12,"")))</f>
        <v/>
      </c>
      <c r="W14" t="str">
        <f>IF(W$3="Communities &amp; Place",Outputs!$A12,IF(W$3="Supporting Local Business",Outputs!$B12,IF(W$3="People &amp; Skills",Outputs!$C12,"")))</f>
        <v/>
      </c>
      <c r="X14" t="str">
        <f>IF(X$3="Communities &amp; Place",Outputs!$A12,IF(X$3="Supporting Local Business",Outputs!$B12,IF(X$3="People &amp; Skills",Outputs!$C12,"")))</f>
        <v/>
      </c>
      <c r="Y14" t="str">
        <f>IF(Y$3="Communities &amp; Place",Outputs!$A12,IF(Y$3="Supporting Local Business",Outputs!$B12,IF(Y$3="People &amp; Skills",Outputs!$C12,"")))</f>
        <v/>
      </c>
      <c r="Z14" t="str">
        <f>IF(Z$3="Communities &amp; Place",Outputs!$A12,IF(Z$3="Supporting Local Business",Outputs!$B12,IF(Z$3="People &amp; Skills",Outputs!$C12,"")))</f>
        <v/>
      </c>
      <c r="AA14" t="str">
        <f>IF(AA$3="Communities &amp; Place",Outputs!$A12,IF(AA$3="Supporting Local Business",Outputs!$B12,IF(AA$3="People &amp; Skills",Outputs!$C12,"")))</f>
        <v/>
      </c>
      <c r="AB14" t="str">
        <f>IF(AB$3="Communities &amp; Place",Outputs!$A12,IF(AB$3="Supporting Local Business",Outputs!$B12,IF(AB$3="People &amp; Skills",Outputs!$C12,"")))</f>
        <v/>
      </c>
      <c r="AC14" t="str">
        <f>IF(AC$3="Communities &amp; Place",Outputs!$A12,IF(AC$3="Supporting Local Business",Outputs!$B12,IF(AC$3="People &amp; Skills",Outputs!$C12,"")))</f>
        <v/>
      </c>
      <c r="AD14" t="str">
        <f>IF(AD$3="Communities &amp; Place",Outputs!$A12,IF(AD$3="Supporting Local Business",Outputs!$B12,IF(AD$3="People &amp; Skills",Outputs!$C12,"")))</f>
        <v/>
      </c>
      <c r="AE14" t="str">
        <f>IF(AE$3="Communities &amp; Place",Outputs!$A12,IF(AE$3="Supporting Local Business",Outputs!$B12,IF(AE$3="People &amp; Skills",Outputs!$C12,"")))</f>
        <v/>
      </c>
    </row>
    <row r="15" spans="1:31" x14ac:dyDescent="0.3">
      <c r="A15" s="361">
        <v>13</v>
      </c>
      <c r="B15" t="str">
        <f>IF(B$3="Communities &amp; Place",Outputs!$A13,IF(B$3="Supporting Local Business",Outputs!$B13,IF(B$3="People &amp; Skills",Outputs!$C13,"")))</f>
        <v/>
      </c>
      <c r="C15" t="str">
        <f>IF(C$3="Communities &amp; Place",Outputs!$A13,IF(C$3="Supporting Local Business",Outputs!$B13,IF(C$3="People &amp; Skills",Outputs!$C13,"")))</f>
        <v/>
      </c>
      <c r="D15" t="str">
        <f>IF(D$3="Communities &amp; Place",Outputs!$A13,IF(D$3="Supporting Local Business",Outputs!$B13,IF(D$3="People &amp; Skills",Outputs!$C13,"")))</f>
        <v/>
      </c>
      <c r="E15" t="str">
        <f>IF(E$3="Communities &amp; Place",Outputs!$A13,IF(E$3="Supporting Local Business",Outputs!$B13,IF(E$3="People &amp; Skills",Outputs!$C13,"")))</f>
        <v/>
      </c>
      <c r="F15" t="str">
        <f>IF(F$3="Communities &amp; Place",Outputs!$A13,IF(F$3="Supporting Local Business",Outputs!$B13,IF(F$3="People &amp; Skills",Outputs!$C13,"")))</f>
        <v/>
      </c>
      <c r="G15" t="str">
        <f>IF(G$3="Communities &amp; Place",Outputs!$A13,IF(G$3="Supporting Local Business",Outputs!$B13,IF(G$3="People &amp; Skills",Outputs!$C13,"")))</f>
        <v/>
      </c>
      <c r="H15" t="str">
        <f>IF(H$3="Communities &amp; Place",Outputs!$A13,IF(H$3="Supporting Local Business",Outputs!$B13,IF(H$3="People &amp; Skills",Outputs!$C13,"")))</f>
        <v/>
      </c>
      <c r="I15" t="str">
        <f>IF(I$3="Communities &amp; Place",Outputs!$A13,IF(I$3="Supporting Local Business",Outputs!$B13,IF(I$3="People &amp; Skills",Outputs!$C13,"")))</f>
        <v/>
      </c>
      <c r="J15" t="str">
        <f>IF(J$3="Communities &amp; Place",Outputs!$A13,IF(J$3="Supporting Local Business",Outputs!$B13,IF(J$3="People &amp; Skills",Outputs!$C13,"")))</f>
        <v/>
      </c>
      <c r="K15" t="str">
        <f>IF(K$3="Communities &amp; Place",Outputs!$A13,IF(K$3="Supporting Local Business",Outputs!$B13,IF(K$3="People &amp; Skills",Outputs!$C13,"")))</f>
        <v/>
      </c>
      <c r="L15" t="str">
        <f>IF(L$3="Communities &amp; Place",Outputs!$A13,IF(L$3="Supporting Local Business",Outputs!$B13,IF(L$3="People &amp; Skills",Outputs!$C13,"")))</f>
        <v/>
      </c>
      <c r="M15" t="str">
        <f>IF(M$3="Communities &amp; Place",Outputs!$A13,IF(M$3="Supporting Local Business",Outputs!$B13,IF(M$3="People &amp; Skills",Outputs!$C13,"")))</f>
        <v/>
      </c>
      <c r="N15" t="str">
        <f>IF(N$3="Communities &amp; Place",Outputs!$A13,IF(N$3="Supporting Local Business",Outputs!$B13,IF(N$3="People &amp; Skills",Outputs!$C13,"")))</f>
        <v/>
      </c>
      <c r="O15" t="str">
        <f>IF(O$3="Communities &amp; Place",Outputs!$A13,IF(O$3="Supporting Local Business",Outputs!$B13,IF(O$3="People &amp; Skills",Outputs!$C13,"")))</f>
        <v/>
      </c>
      <c r="P15" t="str">
        <f>IF(P$3="Communities &amp; Place",Outputs!$A13,IF(P$3="Supporting Local Business",Outputs!$B13,IF(P$3="People &amp; Skills",Outputs!$C13,"")))</f>
        <v/>
      </c>
      <c r="Q15" t="str">
        <f>IF(Q$3="Communities &amp; Place",Outputs!$A13,IF(Q$3="Supporting Local Business",Outputs!$B13,IF(Q$3="People &amp; Skills",Outputs!$C13,"")))</f>
        <v/>
      </c>
      <c r="R15" t="str">
        <f>IF(R$3="Communities &amp; Place",Outputs!$A13,IF(R$3="Supporting Local Business",Outputs!$B13,IF(R$3="People &amp; Skills",Outputs!$C13,"")))</f>
        <v/>
      </c>
      <c r="S15" t="str">
        <f>IF(S$3="Communities &amp; Place",Outputs!$A13,IF(S$3="Supporting Local Business",Outputs!$B13,IF(S$3="People &amp; Skills",Outputs!$C13,"")))</f>
        <v/>
      </c>
      <c r="T15" t="str">
        <f>IF(T$3="Communities &amp; Place",Outputs!$A13,IF(T$3="Supporting Local Business",Outputs!$B13,IF(T$3="People &amp; Skills",Outputs!$C13,"")))</f>
        <v/>
      </c>
      <c r="U15" t="str">
        <f>IF(U$3="Communities &amp; Place",Outputs!$A13,IF(U$3="Supporting Local Business",Outputs!$B13,IF(U$3="People &amp; Skills",Outputs!$C13,"")))</f>
        <v/>
      </c>
      <c r="V15" t="str">
        <f>IF(V$3="Communities &amp; Place",Outputs!$A13,IF(V$3="Supporting Local Business",Outputs!$B13,IF(V$3="People &amp; Skills",Outputs!$C13,"")))</f>
        <v/>
      </c>
      <c r="W15" t="str">
        <f>IF(W$3="Communities &amp; Place",Outputs!$A13,IF(W$3="Supporting Local Business",Outputs!$B13,IF(W$3="People &amp; Skills",Outputs!$C13,"")))</f>
        <v/>
      </c>
      <c r="X15" t="str">
        <f>IF(X$3="Communities &amp; Place",Outputs!$A13,IF(X$3="Supporting Local Business",Outputs!$B13,IF(X$3="People &amp; Skills",Outputs!$C13,"")))</f>
        <v/>
      </c>
      <c r="Y15" t="str">
        <f>IF(Y$3="Communities &amp; Place",Outputs!$A13,IF(Y$3="Supporting Local Business",Outputs!$B13,IF(Y$3="People &amp; Skills",Outputs!$C13,"")))</f>
        <v/>
      </c>
      <c r="Z15" t="str">
        <f>IF(Z$3="Communities &amp; Place",Outputs!$A13,IF(Z$3="Supporting Local Business",Outputs!$B13,IF(Z$3="People &amp; Skills",Outputs!$C13,"")))</f>
        <v/>
      </c>
      <c r="AA15" t="str">
        <f>IF(AA$3="Communities &amp; Place",Outputs!$A13,IF(AA$3="Supporting Local Business",Outputs!$B13,IF(AA$3="People &amp; Skills",Outputs!$C13,"")))</f>
        <v/>
      </c>
      <c r="AB15" t="str">
        <f>IF(AB$3="Communities &amp; Place",Outputs!$A13,IF(AB$3="Supporting Local Business",Outputs!$B13,IF(AB$3="People &amp; Skills",Outputs!$C13,"")))</f>
        <v/>
      </c>
      <c r="AC15" t="str">
        <f>IF(AC$3="Communities &amp; Place",Outputs!$A13,IF(AC$3="Supporting Local Business",Outputs!$B13,IF(AC$3="People &amp; Skills",Outputs!$C13,"")))</f>
        <v/>
      </c>
      <c r="AD15" t="str">
        <f>IF(AD$3="Communities &amp; Place",Outputs!$A13,IF(AD$3="Supporting Local Business",Outputs!$B13,IF(AD$3="People &amp; Skills",Outputs!$C13,"")))</f>
        <v/>
      </c>
      <c r="AE15" t="str">
        <f>IF(AE$3="Communities &amp; Place",Outputs!$A13,IF(AE$3="Supporting Local Business",Outputs!$B13,IF(AE$3="People &amp; Skills",Outputs!$C13,"")))</f>
        <v/>
      </c>
    </row>
    <row r="16" spans="1:31" x14ac:dyDescent="0.3">
      <c r="A16" s="361">
        <v>14</v>
      </c>
      <c r="B16" t="str">
        <f>IF(B$3="Communities &amp; Place",Outputs!$A14,IF(B$3="Supporting Local Business",Outputs!$B14,IF(B$3="People &amp; Skills",Outputs!$C14,"")))</f>
        <v/>
      </c>
      <c r="C16" t="str">
        <f>IF(C$3="Communities &amp; Place",Outputs!$A14,IF(C$3="Supporting Local Business",Outputs!$B14,IF(C$3="People &amp; Skills",Outputs!$C14,"")))</f>
        <v/>
      </c>
      <c r="D16" t="str">
        <f>IF(D$3="Communities &amp; Place",Outputs!$A14,IF(D$3="Supporting Local Business",Outputs!$B14,IF(D$3="People &amp; Skills",Outputs!$C14,"")))</f>
        <v/>
      </c>
      <c r="E16" t="str">
        <f>IF(E$3="Communities &amp; Place",Outputs!$A14,IF(E$3="Supporting Local Business",Outputs!$B14,IF(E$3="People &amp; Skills",Outputs!$C14,"")))</f>
        <v/>
      </c>
      <c r="F16" t="str">
        <f>IF(F$3="Communities &amp; Place",Outputs!$A14,IF(F$3="Supporting Local Business",Outputs!$B14,IF(F$3="People &amp; Skills",Outputs!$C14,"")))</f>
        <v/>
      </c>
      <c r="G16" t="str">
        <f>IF(G$3="Communities &amp; Place",Outputs!$A14,IF(G$3="Supporting Local Business",Outputs!$B14,IF(G$3="People &amp; Skills",Outputs!$C14,"")))</f>
        <v/>
      </c>
      <c r="H16" t="str">
        <f>IF(H$3="Communities &amp; Place",Outputs!$A14,IF(H$3="Supporting Local Business",Outputs!$B14,IF(H$3="People &amp; Skills",Outputs!$C14,"")))</f>
        <v/>
      </c>
      <c r="I16" t="str">
        <f>IF(I$3="Communities &amp; Place",Outputs!$A14,IF(I$3="Supporting Local Business",Outputs!$B14,IF(I$3="People &amp; Skills",Outputs!$C14,"")))</f>
        <v/>
      </c>
      <c r="J16" t="str">
        <f>IF(J$3="Communities &amp; Place",Outputs!$A14,IF(J$3="Supporting Local Business",Outputs!$B14,IF(J$3="People &amp; Skills",Outputs!$C14,"")))</f>
        <v/>
      </c>
      <c r="K16" t="str">
        <f>IF(K$3="Communities &amp; Place",Outputs!$A14,IF(K$3="Supporting Local Business",Outputs!$B14,IF(K$3="People &amp; Skills",Outputs!$C14,"")))</f>
        <v/>
      </c>
      <c r="L16" t="str">
        <f>IF(L$3="Communities &amp; Place",Outputs!$A14,IF(L$3="Supporting Local Business",Outputs!$B14,IF(L$3="People &amp; Skills",Outputs!$C14,"")))</f>
        <v/>
      </c>
      <c r="M16" t="str">
        <f>IF(M$3="Communities &amp; Place",Outputs!$A14,IF(M$3="Supporting Local Business",Outputs!$B14,IF(M$3="People &amp; Skills",Outputs!$C14,"")))</f>
        <v/>
      </c>
      <c r="N16" t="str">
        <f>IF(N$3="Communities &amp; Place",Outputs!$A14,IF(N$3="Supporting Local Business",Outputs!$B14,IF(N$3="People &amp; Skills",Outputs!$C14,"")))</f>
        <v/>
      </c>
      <c r="O16" t="str">
        <f>IF(O$3="Communities &amp; Place",Outputs!$A14,IF(O$3="Supporting Local Business",Outputs!$B14,IF(O$3="People &amp; Skills",Outputs!$C14,"")))</f>
        <v/>
      </c>
      <c r="P16" t="str">
        <f>IF(P$3="Communities &amp; Place",Outputs!$A14,IF(P$3="Supporting Local Business",Outputs!$B14,IF(P$3="People &amp; Skills",Outputs!$C14,"")))</f>
        <v/>
      </c>
      <c r="Q16" t="str">
        <f>IF(Q$3="Communities &amp; Place",Outputs!$A14,IF(Q$3="Supporting Local Business",Outputs!$B14,IF(Q$3="People &amp; Skills",Outputs!$C14,"")))</f>
        <v/>
      </c>
      <c r="R16" t="str">
        <f>IF(R$3="Communities &amp; Place",Outputs!$A14,IF(R$3="Supporting Local Business",Outputs!$B14,IF(R$3="People &amp; Skills",Outputs!$C14,"")))</f>
        <v/>
      </c>
      <c r="S16" t="str">
        <f>IF(S$3="Communities &amp; Place",Outputs!$A14,IF(S$3="Supporting Local Business",Outputs!$B14,IF(S$3="People &amp; Skills",Outputs!$C14,"")))</f>
        <v/>
      </c>
      <c r="T16" t="str">
        <f>IF(T$3="Communities &amp; Place",Outputs!$A14,IF(T$3="Supporting Local Business",Outputs!$B14,IF(T$3="People &amp; Skills",Outputs!$C14,"")))</f>
        <v/>
      </c>
      <c r="U16" t="str">
        <f>IF(U$3="Communities &amp; Place",Outputs!$A14,IF(U$3="Supporting Local Business",Outputs!$B14,IF(U$3="People &amp; Skills",Outputs!$C14,"")))</f>
        <v/>
      </c>
      <c r="V16" t="str">
        <f>IF(V$3="Communities &amp; Place",Outputs!$A14,IF(V$3="Supporting Local Business",Outputs!$B14,IF(V$3="People &amp; Skills",Outputs!$C14,"")))</f>
        <v/>
      </c>
      <c r="W16" t="str">
        <f>IF(W$3="Communities &amp; Place",Outputs!$A14,IF(W$3="Supporting Local Business",Outputs!$B14,IF(W$3="People &amp; Skills",Outputs!$C14,"")))</f>
        <v/>
      </c>
      <c r="X16" t="str">
        <f>IF(X$3="Communities &amp; Place",Outputs!$A14,IF(X$3="Supporting Local Business",Outputs!$B14,IF(X$3="People &amp; Skills",Outputs!$C14,"")))</f>
        <v/>
      </c>
      <c r="Y16" t="str">
        <f>IF(Y$3="Communities &amp; Place",Outputs!$A14,IF(Y$3="Supporting Local Business",Outputs!$B14,IF(Y$3="People &amp; Skills",Outputs!$C14,"")))</f>
        <v/>
      </c>
      <c r="Z16" t="str">
        <f>IF(Z$3="Communities &amp; Place",Outputs!$A14,IF(Z$3="Supporting Local Business",Outputs!$B14,IF(Z$3="People &amp; Skills",Outputs!$C14,"")))</f>
        <v/>
      </c>
      <c r="AA16" t="str">
        <f>IF(AA$3="Communities &amp; Place",Outputs!$A14,IF(AA$3="Supporting Local Business",Outputs!$B14,IF(AA$3="People &amp; Skills",Outputs!$C14,"")))</f>
        <v/>
      </c>
      <c r="AB16" t="str">
        <f>IF(AB$3="Communities &amp; Place",Outputs!$A14,IF(AB$3="Supporting Local Business",Outputs!$B14,IF(AB$3="People &amp; Skills",Outputs!$C14,"")))</f>
        <v/>
      </c>
      <c r="AC16" t="str">
        <f>IF(AC$3="Communities &amp; Place",Outputs!$A14,IF(AC$3="Supporting Local Business",Outputs!$B14,IF(AC$3="People &amp; Skills",Outputs!$C14,"")))</f>
        <v/>
      </c>
      <c r="AD16" t="str">
        <f>IF(AD$3="Communities &amp; Place",Outputs!$A14,IF(AD$3="Supporting Local Business",Outputs!$B14,IF(AD$3="People &amp; Skills",Outputs!$C14,"")))</f>
        <v/>
      </c>
      <c r="AE16" t="str">
        <f>IF(AE$3="Communities &amp; Place",Outputs!$A14,IF(AE$3="Supporting Local Business",Outputs!$B14,IF(AE$3="People &amp; Skills",Outputs!$C14,"")))</f>
        <v/>
      </c>
    </row>
    <row r="17" spans="1:31" x14ac:dyDescent="0.3">
      <c r="A17" s="361">
        <v>15</v>
      </c>
      <c r="B17" t="str">
        <f>IF(B$3="Communities &amp; Place",Outputs!$A15,IF(B$3="Supporting Local Business",Outputs!$B15,IF(B$3="People &amp; Skills",Outputs!$C15,"")))</f>
        <v/>
      </c>
      <c r="C17" t="str">
        <f>IF(C$3="Communities &amp; Place",Outputs!$A15,IF(C$3="Supporting Local Business",Outputs!$B15,IF(C$3="People &amp; Skills",Outputs!$C15,"")))</f>
        <v/>
      </c>
      <c r="D17" t="str">
        <f>IF(D$3="Communities &amp; Place",Outputs!$A15,IF(D$3="Supporting Local Business",Outputs!$B15,IF(D$3="People &amp; Skills",Outputs!$C15,"")))</f>
        <v/>
      </c>
      <c r="E17" t="str">
        <f>IF(E$3="Communities &amp; Place",Outputs!$A15,IF(E$3="Supporting Local Business",Outputs!$B15,IF(E$3="People &amp; Skills",Outputs!$C15,"")))</f>
        <v/>
      </c>
      <c r="F17" t="str">
        <f>IF(F$3="Communities &amp; Place",Outputs!$A15,IF(F$3="Supporting Local Business",Outputs!$B15,IF(F$3="People &amp; Skills",Outputs!$C15,"")))</f>
        <v/>
      </c>
      <c r="G17" t="str">
        <f>IF(G$3="Communities &amp; Place",Outputs!$A15,IF(G$3="Supporting Local Business",Outputs!$B15,IF(G$3="People &amp; Skills",Outputs!$C15,"")))</f>
        <v/>
      </c>
      <c r="H17" t="str">
        <f>IF(H$3="Communities &amp; Place",Outputs!$A15,IF(H$3="Supporting Local Business",Outputs!$B15,IF(H$3="People &amp; Skills",Outputs!$C15,"")))</f>
        <v/>
      </c>
      <c r="I17" t="str">
        <f>IF(I$3="Communities &amp; Place",Outputs!$A15,IF(I$3="Supporting Local Business",Outputs!$B15,IF(I$3="People &amp; Skills",Outputs!$C15,"")))</f>
        <v/>
      </c>
      <c r="J17" t="str">
        <f>IF(J$3="Communities &amp; Place",Outputs!$A15,IF(J$3="Supporting Local Business",Outputs!$B15,IF(J$3="People &amp; Skills",Outputs!$C15,"")))</f>
        <v/>
      </c>
      <c r="K17" t="str">
        <f>IF(K$3="Communities &amp; Place",Outputs!$A15,IF(K$3="Supporting Local Business",Outputs!$B15,IF(K$3="People &amp; Skills",Outputs!$C15,"")))</f>
        <v/>
      </c>
      <c r="L17" t="str">
        <f>IF(L$3="Communities &amp; Place",Outputs!$A15,IF(L$3="Supporting Local Business",Outputs!$B15,IF(L$3="People &amp; Skills",Outputs!$C15,"")))</f>
        <v/>
      </c>
      <c r="M17" t="str">
        <f>IF(M$3="Communities &amp; Place",Outputs!$A15,IF(M$3="Supporting Local Business",Outputs!$B15,IF(M$3="People &amp; Skills",Outputs!$C15,"")))</f>
        <v/>
      </c>
      <c r="N17" t="str">
        <f>IF(N$3="Communities &amp; Place",Outputs!$A15,IF(N$3="Supporting Local Business",Outputs!$B15,IF(N$3="People &amp; Skills",Outputs!$C15,"")))</f>
        <v/>
      </c>
      <c r="O17" t="str">
        <f>IF(O$3="Communities &amp; Place",Outputs!$A15,IF(O$3="Supporting Local Business",Outputs!$B15,IF(O$3="People &amp; Skills",Outputs!$C15,"")))</f>
        <v/>
      </c>
      <c r="P17" t="str">
        <f>IF(P$3="Communities &amp; Place",Outputs!$A15,IF(P$3="Supporting Local Business",Outputs!$B15,IF(P$3="People &amp; Skills",Outputs!$C15,"")))</f>
        <v/>
      </c>
      <c r="Q17" t="str">
        <f>IF(Q$3="Communities &amp; Place",Outputs!$A15,IF(Q$3="Supporting Local Business",Outputs!$B15,IF(Q$3="People &amp; Skills",Outputs!$C15,"")))</f>
        <v/>
      </c>
      <c r="R17" t="str">
        <f>IF(R$3="Communities &amp; Place",Outputs!$A15,IF(R$3="Supporting Local Business",Outputs!$B15,IF(R$3="People &amp; Skills",Outputs!$C15,"")))</f>
        <v/>
      </c>
      <c r="S17" t="str">
        <f>IF(S$3="Communities &amp; Place",Outputs!$A15,IF(S$3="Supporting Local Business",Outputs!$B15,IF(S$3="People &amp; Skills",Outputs!$C15,"")))</f>
        <v/>
      </c>
      <c r="T17" t="str">
        <f>IF(T$3="Communities &amp; Place",Outputs!$A15,IF(T$3="Supporting Local Business",Outputs!$B15,IF(T$3="People &amp; Skills",Outputs!$C15,"")))</f>
        <v/>
      </c>
      <c r="U17" t="str">
        <f>IF(U$3="Communities &amp; Place",Outputs!$A15,IF(U$3="Supporting Local Business",Outputs!$B15,IF(U$3="People &amp; Skills",Outputs!$C15,"")))</f>
        <v/>
      </c>
      <c r="V17" t="str">
        <f>IF(V$3="Communities &amp; Place",Outputs!$A15,IF(V$3="Supporting Local Business",Outputs!$B15,IF(V$3="People &amp; Skills",Outputs!$C15,"")))</f>
        <v/>
      </c>
      <c r="W17" t="str">
        <f>IF(W$3="Communities &amp; Place",Outputs!$A15,IF(W$3="Supporting Local Business",Outputs!$B15,IF(W$3="People &amp; Skills",Outputs!$C15,"")))</f>
        <v/>
      </c>
      <c r="X17" t="str">
        <f>IF(X$3="Communities &amp; Place",Outputs!$A15,IF(X$3="Supporting Local Business",Outputs!$B15,IF(X$3="People &amp; Skills",Outputs!$C15,"")))</f>
        <v/>
      </c>
      <c r="Y17" t="str">
        <f>IF(Y$3="Communities &amp; Place",Outputs!$A15,IF(Y$3="Supporting Local Business",Outputs!$B15,IF(Y$3="People &amp; Skills",Outputs!$C15,"")))</f>
        <v/>
      </c>
      <c r="Z17" t="str">
        <f>IF(Z$3="Communities &amp; Place",Outputs!$A15,IF(Z$3="Supporting Local Business",Outputs!$B15,IF(Z$3="People &amp; Skills",Outputs!$C15,"")))</f>
        <v/>
      </c>
      <c r="AA17" t="str">
        <f>IF(AA$3="Communities &amp; Place",Outputs!$A15,IF(AA$3="Supporting Local Business",Outputs!$B15,IF(AA$3="People &amp; Skills",Outputs!$C15,"")))</f>
        <v/>
      </c>
      <c r="AB17" t="str">
        <f>IF(AB$3="Communities &amp; Place",Outputs!$A15,IF(AB$3="Supporting Local Business",Outputs!$B15,IF(AB$3="People &amp; Skills",Outputs!$C15,"")))</f>
        <v/>
      </c>
      <c r="AC17" t="str">
        <f>IF(AC$3="Communities &amp; Place",Outputs!$A15,IF(AC$3="Supporting Local Business",Outputs!$B15,IF(AC$3="People &amp; Skills",Outputs!$C15,"")))</f>
        <v/>
      </c>
      <c r="AD17" t="str">
        <f>IF(AD$3="Communities &amp; Place",Outputs!$A15,IF(AD$3="Supporting Local Business",Outputs!$B15,IF(AD$3="People &amp; Skills",Outputs!$C15,"")))</f>
        <v/>
      </c>
      <c r="AE17" t="str">
        <f>IF(AE$3="Communities &amp; Place",Outputs!$A15,IF(AE$3="Supporting Local Business",Outputs!$B15,IF(AE$3="People &amp; Skills",Outputs!$C15,"")))</f>
        <v/>
      </c>
    </row>
    <row r="18" spans="1:31" x14ac:dyDescent="0.3">
      <c r="A18" s="361">
        <v>16</v>
      </c>
      <c r="B18" t="str">
        <f>IF(B$3="Communities &amp; Place",Outputs!$A16,IF(B$3="Supporting Local Business",Outputs!$B16,IF(B$3="People &amp; Skills",Outputs!$C16,"")))</f>
        <v/>
      </c>
      <c r="C18" t="str">
        <f>IF(C$3="Communities &amp; Place",Outputs!$A16,IF(C$3="Supporting Local Business",Outputs!$B16,IF(C$3="People &amp; Skills",Outputs!$C16,"")))</f>
        <v/>
      </c>
      <c r="D18" t="str">
        <f>IF(D$3="Communities &amp; Place",Outputs!$A16,IF(D$3="Supporting Local Business",Outputs!$B16,IF(D$3="People &amp; Skills",Outputs!$C16,"")))</f>
        <v/>
      </c>
      <c r="E18" t="str">
        <f>IF(E$3="Communities &amp; Place",Outputs!$A16,IF(E$3="Supporting Local Business",Outputs!$B16,IF(E$3="People &amp; Skills",Outputs!$C16,"")))</f>
        <v/>
      </c>
      <c r="F18" t="str">
        <f>IF(F$3="Communities &amp; Place",Outputs!$A16,IF(F$3="Supporting Local Business",Outputs!$B16,IF(F$3="People &amp; Skills",Outputs!$C16,"")))</f>
        <v/>
      </c>
      <c r="G18" t="str">
        <f>IF(G$3="Communities &amp; Place",Outputs!$A16,IF(G$3="Supporting Local Business",Outputs!$B16,IF(G$3="People &amp; Skills",Outputs!$C16,"")))</f>
        <v/>
      </c>
      <c r="H18" t="str">
        <f>IF(H$3="Communities &amp; Place",Outputs!$A16,IF(H$3="Supporting Local Business",Outputs!$B16,IF(H$3="People &amp; Skills",Outputs!$C16,"")))</f>
        <v/>
      </c>
      <c r="I18" t="str">
        <f>IF(I$3="Communities &amp; Place",Outputs!$A16,IF(I$3="Supporting Local Business",Outputs!$B16,IF(I$3="People &amp; Skills",Outputs!$C16,"")))</f>
        <v/>
      </c>
      <c r="J18" t="str">
        <f>IF(J$3="Communities &amp; Place",Outputs!$A16,IF(J$3="Supporting Local Business",Outputs!$B16,IF(J$3="People &amp; Skills",Outputs!$C16,"")))</f>
        <v/>
      </c>
      <c r="K18" t="str">
        <f>IF(K$3="Communities &amp; Place",Outputs!$A16,IF(K$3="Supporting Local Business",Outputs!$B16,IF(K$3="People &amp; Skills",Outputs!$C16,"")))</f>
        <v/>
      </c>
      <c r="L18" t="str">
        <f>IF(L$3="Communities &amp; Place",Outputs!$A16,IF(L$3="Supporting Local Business",Outputs!$B16,IF(L$3="People &amp; Skills",Outputs!$C16,"")))</f>
        <v/>
      </c>
      <c r="M18" t="str">
        <f>IF(M$3="Communities &amp; Place",Outputs!$A16,IF(M$3="Supporting Local Business",Outputs!$B16,IF(M$3="People &amp; Skills",Outputs!$C16,"")))</f>
        <v/>
      </c>
      <c r="N18" t="str">
        <f>IF(N$3="Communities &amp; Place",Outputs!$A16,IF(N$3="Supporting Local Business",Outputs!$B16,IF(N$3="People &amp; Skills",Outputs!$C16,"")))</f>
        <v/>
      </c>
      <c r="O18" t="str">
        <f>IF(O$3="Communities &amp; Place",Outputs!$A16,IF(O$3="Supporting Local Business",Outputs!$B16,IF(O$3="People &amp; Skills",Outputs!$C16,"")))</f>
        <v/>
      </c>
      <c r="P18" t="str">
        <f>IF(P$3="Communities &amp; Place",Outputs!$A16,IF(P$3="Supporting Local Business",Outputs!$B16,IF(P$3="People &amp; Skills",Outputs!$C16,"")))</f>
        <v/>
      </c>
      <c r="Q18" t="str">
        <f>IF(Q$3="Communities &amp; Place",Outputs!$A16,IF(Q$3="Supporting Local Business",Outputs!$B16,IF(Q$3="People &amp; Skills",Outputs!$C16,"")))</f>
        <v/>
      </c>
      <c r="R18" t="str">
        <f>IF(R$3="Communities &amp; Place",Outputs!$A16,IF(R$3="Supporting Local Business",Outputs!$B16,IF(R$3="People &amp; Skills",Outputs!$C16,"")))</f>
        <v/>
      </c>
      <c r="S18" t="str">
        <f>IF(S$3="Communities &amp; Place",Outputs!$A16,IF(S$3="Supporting Local Business",Outputs!$B16,IF(S$3="People &amp; Skills",Outputs!$C16,"")))</f>
        <v/>
      </c>
      <c r="T18" t="str">
        <f>IF(T$3="Communities &amp; Place",Outputs!$A16,IF(T$3="Supporting Local Business",Outputs!$B16,IF(T$3="People &amp; Skills",Outputs!$C16,"")))</f>
        <v/>
      </c>
      <c r="U18" t="str">
        <f>IF(U$3="Communities &amp; Place",Outputs!$A16,IF(U$3="Supporting Local Business",Outputs!$B16,IF(U$3="People &amp; Skills",Outputs!$C16,"")))</f>
        <v/>
      </c>
      <c r="V18" t="str">
        <f>IF(V$3="Communities &amp; Place",Outputs!$A16,IF(V$3="Supporting Local Business",Outputs!$B16,IF(V$3="People &amp; Skills",Outputs!$C16,"")))</f>
        <v/>
      </c>
      <c r="W18" t="str">
        <f>IF(W$3="Communities &amp; Place",Outputs!$A16,IF(W$3="Supporting Local Business",Outputs!$B16,IF(W$3="People &amp; Skills",Outputs!$C16,"")))</f>
        <v/>
      </c>
      <c r="X18" t="str">
        <f>IF(X$3="Communities &amp; Place",Outputs!$A16,IF(X$3="Supporting Local Business",Outputs!$B16,IF(X$3="People &amp; Skills",Outputs!$C16,"")))</f>
        <v/>
      </c>
      <c r="Y18" t="str">
        <f>IF(Y$3="Communities &amp; Place",Outputs!$A16,IF(Y$3="Supporting Local Business",Outputs!$B16,IF(Y$3="People &amp; Skills",Outputs!$C16,"")))</f>
        <v/>
      </c>
      <c r="Z18" t="str">
        <f>IF(Z$3="Communities &amp; Place",Outputs!$A16,IF(Z$3="Supporting Local Business",Outputs!$B16,IF(Z$3="People &amp; Skills",Outputs!$C16,"")))</f>
        <v/>
      </c>
      <c r="AA18" t="str">
        <f>IF(AA$3="Communities &amp; Place",Outputs!$A16,IF(AA$3="Supporting Local Business",Outputs!$B16,IF(AA$3="People &amp; Skills",Outputs!$C16,"")))</f>
        <v/>
      </c>
      <c r="AB18" t="str">
        <f>IF(AB$3="Communities &amp; Place",Outputs!$A16,IF(AB$3="Supporting Local Business",Outputs!$B16,IF(AB$3="People &amp; Skills",Outputs!$C16,"")))</f>
        <v/>
      </c>
      <c r="AC18" t="str">
        <f>IF(AC$3="Communities &amp; Place",Outputs!$A16,IF(AC$3="Supporting Local Business",Outputs!$B16,IF(AC$3="People &amp; Skills",Outputs!$C16,"")))</f>
        <v/>
      </c>
      <c r="AD18" t="str">
        <f>IF(AD$3="Communities &amp; Place",Outputs!$A16,IF(AD$3="Supporting Local Business",Outputs!$B16,IF(AD$3="People &amp; Skills",Outputs!$C16,"")))</f>
        <v/>
      </c>
      <c r="AE18" t="str">
        <f>IF(AE$3="Communities &amp; Place",Outputs!$A16,IF(AE$3="Supporting Local Business",Outputs!$B16,IF(AE$3="People &amp; Skills",Outputs!$C16,"")))</f>
        <v/>
      </c>
    </row>
    <row r="19" spans="1:31" x14ac:dyDescent="0.3">
      <c r="A19" s="361">
        <v>17</v>
      </c>
      <c r="B19" t="str">
        <f>IF(B$3="Communities &amp; Place",Outputs!$A17,IF(B$3="Supporting Local Business",Outputs!$B17,IF(B$3="People &amp; Skills",Outputs!$C17,"")))</f>
        <v/>
      </c>
      <c r="C19" t="str">
        <f>IF(C$3="Communities &amp; Place",Outputs!$A17,IF(C$3="Supporting Local Business",Outputs!$B17,IF(C$3="People &amp; Skills",Outputs!$C17,"")))</f>
        <v/>
      </c>
      <c r="D19" t="str">
        <f>IF(D$3="Communities &amp; Place",Outputs!$A17,IF(D$3="Supporting Local Business",Outputs!$B17,IF(D$3="People &amp; Skills",Outputs!$C17,"")))</f>
        <v/>
      </c>
      <c r="E19" t="str">
        <f>IF(E$3="Communities &amp; Place",Outputs!$A17,IF(E$3="Supporting Local Business",Outputs!$B17,IF(E$3="People &amp; Skills",Outputs!$C17,"")))</f>
        <v/>
      </c>
      <c r="F19" t="str">
        <f>IF(F$3="Communities &amp; Place",Outputs!$A17,IF(F$3="Supporting Local Business",Outputs!$B17,IF(F$3="People &amp; Skills",Outputs!$C17,"")))</f>
        <v/>
      </c>
      <c r="G19" t="str">
        <f>IF(G$3="Communities &amp; Place",Outputs!$A17,IF(G$3="Supporting Local Business",Outputs!$B17,IF(G$3="People &amp; Skills",Outputs!$C17,"")))</f>
        <v/>
      </c>
      <c r="H19" t="str">
        <f>IF(H$3="Communities &amp; Place",Outputs!$A17,IF(H$3="Supporting Local Business",Outputs!$B17,IF(H$3="People &amp; Skills",Outputs!$C17,"")))</f>
        <v/>
      </c>
      <c r="I19" t="str">
        <f>IF(I$3="Communities &amp; Place",Outputs!$A17,IF(I$3="Supporting Local Business",Outputs!$B17,IF(I$3="People &amp; Skills",Outputs!$C17,"")))</f>
        <v/>
      </c>
      <c r="J19" t="str">
        <f>IF(J$3="Communities &amp; Place",Outputs!$A17,IF(J$3="Supporting Local Business",Outputs!$B17,IF(J$3="People &amp; Skills",Outputs!$C17,"")))</f>
        <v/>
      </c>
      <c r="K19" t="str">
        <f>IF(K$3="Communities &amp; Place",Outputs!$A17,IF(K$3="Supporting Local Business",Outputs!$B17,IF(K$3="People &amp; Skills",Outputs!$C17,"")))</f>
        <v/>
      </c>
      <c r="L19" t="str">
        <f>IF(L$3="Communities &amp; Place",Outputs!$A17,IF(L$3="Supporting Local Business",Outputs!$B17,IF(L$3="People &amp; Skills",Outputs!$C17,"")))</f>
        <v/>
      </c>
      <c r="M19" t="str">
        <f>IF(M$3="Communities &amp; Place",Outputs!$A17,IF(M$3="Supporting Local Business",Outputs!$B17,IF(M$3="People &amp; Skills",Outputs!$C17,"")))</f>
        <v/>
      </c>
      <c r="N19" t="str">
        <f>IF(N$3="Communities &amp; Place",Outputs!$A17,IF(N$3="Supporting Local Business",Outputs!$B17,IF(N$3="People &amp; Skills",Outputs!$C17,"")))</f>
        <v/>
      </c>
      <c r="O19" t="str">
        <f>IF(O$3="Communities &amp; Place",Outputs!$A17,IF(O$3="Supporting Local Business",Outputs!$B17,IF(O$3="People &amp; Skills",Outputs!$C17,"")))</f>
        <v/>
      </c>
      <c r="P19" t="str">
        <f>IF(P$3="Communities &amp; Place",Outputs!$A17,IF(P$3="Supporting Local Business",Outputs!$B17,IF(P$3="People &amp; Skills",Outputs!$C17,"")))</f>
        <v/>
      </c>
      <c r="Q19" t="str">
        <f>IF(Q$3="Communities &amp; Place",Outputs!$A17,IF(Q$3="Supporting Local Business",Outputs!$B17,IF(Q$3="People &amp; Skills",Outputs!$C17,"")))</f>
        <v/>
      </c>
      <c r="R19" t="str">
        <f>IF(R$3="Communities &amp; Place",Outputs!$A17,IF(R$3="Supporting Local Business",Outputs!$B17,IF(R$3="People &amp; Skills",Outputs!$C17,"")))</f>
        <v/>
      </c>
      <c r="S19" t="str">
        <f>IF(S$3="Communities &amp; Place",Outputs!$A17,IF(S$3="Supporting Local Business",Outputs!$B17,IF(S$3="People &amp; Skills",Outputs!$C17,"")))</f>
        <v/>
      </c>
      <c r="T19" t="str">
        <f>IF(T$3="Communities &amp; Place",Outputs!$A17,IF(T$3="Supporting Local Business",Outputs!$B17,IF(T$3="People &amp; Skills",Outputs!$C17,"")))</f>
        <v/>
      </c>
      <c r="U19" t="str">
        <f>IF(U$3="Communities &amp; Place",Outputs!$A17,IF(U$3="Supporting Local Business",Outputs!$B17,IF(U$3="People &amp; Skills",Outputs!$C17,"")))</f>
        <v/>
      </c>
      <c r="V19" t="str">
        <f>IF(V$3="Communities &amp; Place",Outputs!$A17,IF(V$3="Supporting Local Business",Outputs!$B17,IF(V$3="People &amp; Skills",Outputs!$C17,"")))</f>
        <v/>
      </c>
      <c r="W19" t="str">
        <f>IF(W$3="Communities &amp; Place",Outputs!$A17,IF(W$3="Supporting Local Business",Outputs!$B17,IF(W$3="People &amp; Skills",Outputs!$C17,"")))</f>
        <v/>
      </c>
      <c r="X19" t="str">
        <f>IF(X$3="Communities &amp; Place",Outputs!$A17,IF(X$3="Supporting Local Business",Outputs!$B17,IF(X$3="People &amp; Skills",Outputs!$C17,"")))</f>
        <v/>
      </c>
      <c r="Y19" t="str">
        <f>IF(Y$3="Communities &amp; Place",Outputs!$A17,IF(Y$3="Supporting Local Business",Outputs!$B17,IF(Y$3="People &amp; Skills",Outputs!$C17,"")))</f>
        <v/>
      </c>
      <c r="Z19" t="str">
        <f>IF(Z$3="Communities &amp; Place",Outputs!$A17,IF(Z$3="Supporting Local Business",Outputs!$B17,IF(Z$3="People &amp; Skills",Outputs!$C17,"")))</f>
        <v/>
      </c>
      <c r="AA19" t="str">
        <f>IF(AA$3="Communities &amp; Place",Outputs!$A17,IF(AA$3="Supporting Local Business",Outputs!$B17,IF(AA$3="People &amp; Skills",Outputs!$C17,"")))</f>
        <v/>
      </c>
      <c r="AB19" t="str">
        <f>IF(AB$3="Communities &amp; Place",Outputs!$A17,IF(AB$3="Supporting Local Business",Outputs!$B17,IF(AB$3="People &amp; Skills",Outputs!$C17,"")))</f>
        <v/>
      </c>
      <c r="AC19" t="str">
        <f>IF(AC$3="Communities &amp; Place",Outputs!$A17,IF(AC$3="Supporting Local Business",Outputs!$B17,IF(AC$3="People &amp; Skills",Outputs!$C17,"")))</f>
        <v/>
      </c>
      <c r="AD19" t="str">
        <f>IF(AD$3="Communities &amp; Place",Outputs!$A17,IF(AD$3="Supporting Local Business",Outputs!$B17,IF(AD$3="People &amp; Skills",Outputs!$C17,"")))</f>
        <v/>
      </c>
      <c r="AE19" t="str">
        <f>IF(AE$3="Communities &amp; Place",Outputs!$A17,IF(AE$3="Supporting Local Business",Outputs!$B17,IF(AE$3="People &amp; Skills",Outputs!$C17,"")))</f>
        <v/>
      </c>
    </row>
    <row r="20" spans="1:31" x14ac:dyDescent="0.3">
      <c r="A20" s="361">
        <v>18</v>
      </c>
      <c r="B20" t="str">
        <f>IF(B$3="Communities &amp; Place",Outputs!$A18,IF(B$3="Supporting Local Business",Outputs!$B18,IF(B$3="People &amp; Skills",Outputs!$C18,"")))</f>
        <v/>
      </c>
      <c r="C20" t="str">
        <f>IF(C$3="Communities &amp; Place",Outputs!$A18,IF(C$3="Supporting Local Business",Outputs!$B18,IF(C$3="People &amp; Skills",Outputs!$C18,"")))</f>
        <v/>
      </c>
      <c r="D20" t="str">
        <f>IF(D$3="Communities &amp; Place",Outputs!$A18,IF(D$3="Supporting Local Business",Outputs!$B18,IF(D$3="People &amp; Skills",Outputs!$C18,"")))</f>
        <v/>
      </c>
      <c r="E20" t="str">
        <f>IF(E$3="Communities &amp; Place",Outputs!$A18,IF(E$3="Supporting Local Business",Outputs!$B18,IF(E$3="People &amp; Skills",Outputs!$C18,"")))</f>
        <v/>
      </c>
      <c r="F20" t="str">
        <f>IF(F$3="Communities &amp; Place",Outputs!$A18,IF(F$3="Supporting Local Business",Outputs!$B18,IF(F$3="People &amp; Skills",Outputs!$C18,"")))</f>
        <v/>
      </c>
      <c r="G20" t="str">
        <f>IF(G$3="Communities &amp; Place",Outputs!$A18,IF(G$3="Supporting Local Business",Outputs!$B18,IF(G$3="People &amp; Skills",Outputs!$C18,"")))</f>
        <v/>
      </c>
      <c r="H20" t="str">
        <f>IF(H$3="Communities &amp; Place",Outputs!$A18,IF(H$3="Supporting Local Business",Outputs!$B18,IF(H$3="People &amp; Skills",Outputs!$C18,"")))</f>
        <v/>
      </c>
      <c r="I20" t="str">
        <f>IF(I$3="Communities &amp; Place",Outputs!$A18,IF(I$3="Supporting Local Business",Outputs!$B18,IF(I$3="People &amp; Skills",Outputs!$C18,"")))</f>
        <v/>
      </c>
      <c r="J20" t="str">
        <f>IF(J$3="Communities &amp; Place",Outputs!$A18,IF(J$3="Supporting Local Business",Outputs!$B18,IF(J$3="People &amp; Skills",Outputs!$C18,"")))</f>
        <v/>
      </c>
      <c r="K20" t="str">
        <f>IF(K$3="Communities &amp; Place",Outputs!$A18,IF(K$3="Supporting Local Business",Outputs!$B18,IF(K$3="People &amp; Skills",Outputs!$C18,"")))</f>
        <v/>
      </c>
      <c r="L20" t="str">
        <f>IF(L$3="Communities &amp; Place",Outputs!$A18,IF(L$3="Supporting Local Business",Outputs!$B18,IF(L$3="People &amp; Skills",Outputs!$C18,"")))</f>
        <v/>
      </c>
      <c r="M20" t="str">
        <f>IF(M$3="Communities &amp; Place",Outputs!$A18,IF(M$3="Supporting Local Business",Outputs!$B18,IF(M$3="People &amp; Skills",Outputs!$C18,"")))</f>
        <v/>
      </c>
      <c r="N20" t="str">
        <f>IF(N$3="Communities &amp; Place",Outputs!$A18,IF(N$3="Supporting Local Business",Outputs!$B18,IF(N$3="People &amp; Skills",Outputs!$C18,"")))</f>
        <v/>
      </c>
      <c r="O20" t="str">
        <f>IF(O$3="Communities &amp; Place",Outputs!$A18,IF(O$3="Supporting Local Business",Outputs!$B18,IF(O$3="People &amp; Skills",Outputs!$C18,"")))</f>
        <v/>
      </c>
      <c r="P20" t="str">
        <f>IF(P$3="Communities &amp; Place",Outputs!$A18,IF(P$3="Supporting Local Business",Outputs!$B18,IF(P$3="People &amp; Skills",Outputs!$C18,"")))</f>
        <v/>
      </c>
      <c r="Q20" t="str">
        <f>IF(Q$3="Communities &amp; Place",Outputs!$A18,IF(Q$3="Supporting Local Business",Outputs!$B18,IF(Q$3="People &amp; Skills",Outputs!$C18,"")))</f>
        <v/>
      </c>
      <c r="R20" t="str">
        <f>IF(R$3="Communities &amp; Place",Outputs!$A18,IF(R$3="Supporting Local Business",Outputs!$B18,IF(R$3="People &amp; Skills",Outputs!$C18,"")))</f>
        <v/>
      </c>
      <c r="S20" t="str">
        <f>IF(S$3="Communities &amp; Place",Outputs!$A18,IF(S$3="Supporting Local Business",Outputs!$B18,IF(S$3="People &amp; Skills",Outputs!$C18,"")))</f>
        <v/>
      </c>
      <c r="T20" t="str">
        <f>IF(T$3="Communities &amp; Place",Outputs!$A18,IF(T$3="Supporting Local Business",Outputs!$B18,IF(T$3="People &amp; Skills",Outputs!$C18,"")))</f>
        <v/>
      </c>
      <c r="U20" t="str">
        <f>IF(U$3="Communities &amp; Place",Outputs!$A18,IF(U$3="Supporting Local Business",Outputs!$B18,IF(U$3="People &amp; Skills",Outputs!$C18,"")))</f>
        <v/>
      </c>
      <c r="V20" t="str">
        <f>IF(V$3="Communities &amp; Place",Outputs!$A18,IF(V$3="Supporting Local Business",Outputs!$B18,IF(V$3="People &amp; Skills",Outputs!$C18,"")))</f>
        <v/>
      </c>
      <c r="W20" t="str">
        <f>IF(W$3="Communities &amp; Place",Outputs!$A18,IF(W$3="Supporting Local Business",Outputs!$B18,IF(W$3="People &amp; Skills",Outputs!$C18,"")))</f>
        <v/>
      </c>
      <c r="X20" t="str">
        <f>IF(X$3="Communities &amp; Place",Outputs!$A18,IF(X$3="Supporting Local Business",Outputs!$B18,IF(X$3="People &amp; Skills",Outputs!$C18,"")))</f>
        <v/>
      </c>
      <c r="Y20" t="str">
        <f>IF(Y$3="Communities &amp; Place",Outputs!$A18,IF(Y$3="Supporting Local Business",Outputs!$B18,IF(Y$3="People &amp; Skills",Outputs!$C18,"")))</f>
        <v/>
      </c>
      <c r="Z20" t="str">
        <f>IF(Z$3="Communities &amp; Place",Outputs!$A18,IF(Z$3="Supporting Local Business",Outputs!$B18,IF(Z$3="People &amp; Skills",Outputs!$C18,"")))</f>
        <v/>
      </c>
      <c r="AA20" t="str">
        <f>IF(AA$3="Communities &amp; Place",Outputs!$A18,IF(AA$3="Supporting Local Business",Outputs!$B18,IF(AA$3="People &amp; Skills",Outputs!$C18,"")))</f>
        <v/>
      </c>
      <c r="AB20" t="str">
        <f>IF(AB$3="Communities &amp; Place",Outputs!$A18,IF(AB$3="Supporting Local Business",Outputs!$B18,IF(AB$3="People &amp; Skills",Outputs!$C18,"")))</f>
        <v/>
      </c>
      <c r="AC20" t="str">
        <f>IF(AC$3="Communities &amp; Place",Outputs!$A18,IF(AC$3="Supporting Local Business",Outputs!$B18,IF(AC$3="People &amp; Skills",Outputs!$C18,"")))</f>
        <v/>
      </c>
      <c r="AD20" t="str">
        <f>IF(AD$3="Communities &amp; Place",Outputs!$A18,IF(AD$3="Supporting Local Business",Outputs!$B18,IF(AD$3="People &amp; Skills",Outputs!$C18,"")))</f>
        <v/>
      </c>
      <c r="AE20" t="str">
        <f>IF(AE$3="Communities &amp; Place",Outputs!$A18,IF(AE$3="Supporting Local Business",Outputs!$B18,IF(AE$3="People &amp; Skills",Outputs!$C18,"")))</f>
        <v/>
      </c>
    </row>
    <row r="21" spans="1:31" x14ac:dyDescent="0.3">
      <c r="A21" s="361">
        <v>19</v>
      </c>
      <c r="B21" t="str">
        <f>IF(B$3="Communities &amp; Place",Outputs!$A19,IF(B$3="Supporting Local Business",Outputs!$B19,IF(B$3="People &amp; Skills",Outputs!$C19,"")))</f>
        <v/>
      </c>
      <c r="C21" t="str">
        <f>IF(C$3="Communities &amp; Place",Outputs!$A19,IF(C$3="Supporting Local Business",Outputs!$B19,IF(C$3="People &amp; Skills",Outputs!$C19,"")))</f>
        <v/>
      </c>
      <c r="D21" t="str">
        <f>IF(D$3="Communities &amp; Place",Outputs!$A19,IF(D$3="Supporting Local Business",Outputs!$B19,IF(D$3="People &amp; Skills",Outputs!$C19,"")))</f>
        <v/>
      </c>
      <c r="E21" t="str">
        <f>IF(E$3="Communities &amp; Place",Outputs!$A19,IF(E$3="Supporting Local Business",Outputs!$B19,IF(E$3="People &amp; Skills",Outputs!$C19,"")))</f>
        <v/>
      </c>
      <c r="F21" t="str">
        <f>IF(F$3="Communities &amp; Place",Outputs!$A19,IF(F$3="Supporting Local Business",Outputs!$B19,IF(F$3="People &amp; Skills",Outputs!$C19,"")))</f>
        <v/>
      </c>
      <c r="G21" t="str">
        <f>IF(G$3="Communities &amp; Place",Outputs!$A19,IF(G$3="Supporting Local Business",Outputs!$B19,IF(G$3="People &amp; Skills",Outputs!$C19,"")))</f>
        <v/>
      </c>
      <c r="H21" t="str">
        <f>IF(H$3="Communities &amp; Place",Outputs!$A19,IF(H$3="Supporting Local Business",Outputs!$B19,IF(H$3="People &amp; Skills",Outputs!$C19,"")))</f>
        <v/>
      </c>
      <c r="I21" t="str">
        <f>IF(I$3="Communities &amp; Place",Outputs!$A19,IF(I$3="Supporting Local Business",Outputs!$B19,IF(I$3="People &amp; Skills",Outputs!$C19,"")))</f>
        <v/>
      </c>
      <c r="J21" t="str">
        <f>IF(J$3="Communities &amp; Place",Outputs!$A19,IF(J$3="Supporting Local Business",Outputs!$B19,IF(J$3="People &amp; Skills",Outputs!$C19,"")))</f>
        <v/>
      </c>
      <c r="K21" t="str">
        <f>IF(K$3="Communities &amp; Place",Outputs!$A19,IF(K$3="Supporting Local Business",Outputs!$B19,IF(K$3="People &amp; Skills",Outputs!$C19,"")))</f>
        <v/>
      </c>
      <c r="L21" t="str">
        <f>IF(L$3="Communities &amp; Place",Outputs!$A19,IF(L$3="Supporting Local Business",Outputs!$B19,IF(L$3="People &amp; Skills",Outputs!$C19,"")))</f>
        <v/>
      </c>
      <c r="M21" t="str">
        <f>IF(M$3="Communities &amp; Place",Outputs!$A19,IF(M$3="Supporting Local Business",Outputs!$B19,IF(M$3="People &amp; Skills",Outputs!$C19,"")))</f>
        <v/>
      </c>
      <c r="N21" t="str">
        <f>IF(N$3="Communities &amp; Place",Outputs!$A19,IF(N$3="Supporting Local Business",Outputs!$B19,IF(N$3="People &amp; Skills",Outputs!$C19,"")))</f>
        <v/>
      </c>
      <c r="O21" t="str">
        <f>IF(O$3="Communities &amp; Place",Outputs!$A19,IF(O$3="Supporting Local Business",Outputs!$B19,IF(O$3="People &amp; Skills",Outputs!$C19,"")))</f>
        <v/>
      </c>
      <c r="P21" t="str">
        <f>IF(P$3="Communities &amp; Place",Outputs!$A19,IF(P$3="Supporting Local Business",Outputs!$B19,IF(P$3="People &amp; Skills",Outputs!$C19,"")))</f>
        <v/>
      </c>
      <c r="Q21" t="str">
        <f>IF(Q$3="Communities &amp; Place",Outputs!$A19,IF(Q$3="Supporting Local Business",Outputs!$B19,IF(Q$3="People &amp; Skills",Outputs!$C19,"")))</f>
        <v/>
      </c>
      <c r="R21" t="str">
        <f>IF(R$3="Communities &amp; Place",Outputs!$A19,IF(R$3="Supporting Local Business",Outputs!$B19,IF(R$3="People &amp; Skills",Outputs!$C19,"")))</f>
        <v/>
      </c>
      <c r="S21" t="str">
        <f>IF(S$3="Communities &amp; Place",Outputs!$A19,IF(S$3="Supporting Local Business",Outputs!$B19,IF(S$3="People &amp; Skills",Outputs!$C19,"")))</f>
        <v/>
      </c>
      <c r="T21" t="str">
        <f>IF(T$3="Communities &amp; Place",Outputs!$A19,IF(T$3="Supporting Local Business",Outputs!$B19,IF(T$3="People &amp; Skills",Outputs!$C19,"")))</f>
        <v/>
      </c>
      <c r="U21" t="str">
        <f>IF(U$3="Communities &amp; Place",Outputs!$A19,IF(U$3="Supporting Local Business",Outputs!$B19,IF(U$3="People &amp; Skills",Outputs!$C19,"")))</f>
        <v/>
      </c>
      <c r="V21" t="str">
        <f>IF(V$3="Communities &amp; Place",Outputs!$A19,IF(V$3="Supporting Local Business",Outputs!$B19,IF(V$3="People &amp; Skills",Outputs!$C19,"")))</f>
        <v/>
      </c>
      <c r="W21" t="str">
        <f>IF(W$3="Communities &amp; Place",Outputs!$A19,IF(W$3="Supporting Local Business",Outputs!$B19,IF(W$3="People &amp; Skills",Outputs!$C19,"")))</f>
        <v/>
      </c>
      <c r="X21" t="str">
        <f>IF(X$3="Communities &amp; Place",Outputs!$A19,IF(X$3="Supporting Local Business",Outputs!$B19,IF(X$3="People &amp; Skills",Outputs!$C19,"")))</f>
        <v/>
      </c>
      <c r="Y21" t="str">
        <f>IF(Y$3="Communities &amp; Place",Outputs!$A19,IF(Y$3="Supporting Local Business",Outputs!$B19,IF(Y$3="People &amp; Skills",Outputs!$C19,"")))</f>
        <v/>
      </c>
      <c r="Z21" t="str">
        <f>IF(Z$3="Communities &amp; Place",Outputs!$A19,IF(Z$3="Supporting Local Business",Outputs!$B19,IF(Z$3="People &amp; Skills",Outputs!$C19,"")))</f>
        <v/>
      </c>
      <c r="AA21" t="str">
        <f>IF(AA$3="Communities &amp; Place",Outputs!$A19,IF(AA$3="Supporting Local Business",Outputs!$B19,IF(AA$3="People &amp; Skills",Outputs!$C19,"")))</f>
        <v/>
      </c>
      <c r="AB21" t="str">
        <f>IF(AB$3="Communities &amp; Place",Outputs!$A19,IF(AB$3="Supporting Local Business",Outputs!$B19,IF(AB$3="People &amp; Skills",Outputs!$C19,"")))</f>
        <v/>
      </c>
      <c r="AC21" t="str">
        <f>IF(AC$3="Communities &amp; Place",Outputs!$A19,IF(AC$3="Supporting Local Business",Outputs!$B19,IF(AC$3="People &amp; Skills",Outputs!$C19,"")))</f>
        <v/>
      </c>
      <c r="AD21" t="str">
        <f>IF(AD$3="Communities &amp; Place",Outputs!$A19,IF(AD$3="Supporting Local Business",Outputs!$B19,IF(AD$3="People &amp; Skills",Outputs!$C19,"")))</f>
        <v/>
      </c>
      <c r="AE21" t="str">
        <f>IF(AE$3="Communities &amp; Place",Outputs!$A19,IF(AE$3="Supporting Local Business",Outputs!$B19,IF(AE$3="People &amp; Skills",Outputs!$C19,"")))</f>
        <v/>
      </c>
    </row>
    <row r="22" spans="1:31" x14ac:dyDescent="0.3">
      <c r="A22" s="361">
        <v>20</v>
      </c>
      <c r="B22" t="str">
        <f>IF(B$3="Communities &amp; Place",Outputs!$A20,IF(B$3="Supporting Local Business",Outputs!$B20,IF(B$3="People &amp; Skills",Outputs!$C20,"")))</f>
        <v/>
      </c>
      <c r="C22" t="str">
        <f>IF(C$3="Communities &amp; Place",Outputs!$A20,IF(C$3="Supporting Local Business",Outputs!$B20,IF(C$3="People &amp; Skills",Outputs!$C20,"")))</f>
        <v/>
      </c>
      <c r="D22" t="str">
        <f>IF(D$3="Communities &amp; Place",Outputs!$A20,IF(D$3="Supporting Local Business",Outputs!$B20,IF(D$3="People &amp; Skills",Outputs!$C20,"")))</f>
        <v/>
      </c>
      <c r="E22" t="str">
        <f>IF(E$3="Communities &amp; Place",Outputs!$A20,IF(E$3="Supporting Local Business",Outputs!$B20,IF(E$3="People &amp; Skills",Outputs!$C20,"")))</f>
        <v/>
      </c>
      <c r="F22" t="str">
        <f>IF(F$3="Communities &amp; Place",Outputs!$A20,IF(F$3="Supporting Local Business",Outputs!$B20,IF(F$3="People &amp; Skills",Outputs!$C20,"")))</f>
        <v/>
      </c>
      <c r="G22" t="str">
        <f>IF(G$3="Communities &amp; Place",Outputs!$A20,IF(G$3="Supporting Local Business",Outputs!$B20,IF(G$3="People &amp; Skills",Outputs!$C20,"")))</f>
        <v/>
      </c>
      <c r="H22" t="str">
        <f>IF(H$3="Communities &amp; Place",Outputs!$A20,IF(H$3="Supporting Local Business",Outputs!$B20,IF(H$3="People &amp; Skills",Outputs!$C20,"")))</f>
        <v/>
      </c>
      <c r="I22" t="str">
        <f>IF(I$3="Communities &amp; Place",Outputs!$A20,IF(I$3="Supporting Local Business",Outputs!$B20,IF(I$3="People &amp; Skills",Outputs!$C20,"")))</f>
        <v/>
      </c>
      <c r="J22" t="str">
        <f>IF(J$3="Communities &amp; Place",Outputs!$A20,IF(J$3="Supporting Local Business",Outputs!$B20,IF(J$3="People &amp; Skills",Outputs!$C20,"")))</f>
        <v/>
      </c>
      <c r="K22" t="str">
        <f>IF(K$3="Communities &amp; Place",Outputs!$A20,IF(K$3="Supporting Local Business",Outputs!$B20,IF(K$3="People &amp; Skills",Outputs!$C20,"")))</f>
        <v/>
      </c>
      <c r="L22" t="str">
        <f>IF(L$3="Communities &amp; Place",Outputs!$A20,IF(L$3="Supporting Local Business",Outputs!$B20,IF(L$3="People &amp; Skills",Outputs!$C20,"")))</f>
        <v/>
      </c>
      <c r="M22" t="str">
        <f>IF(M$3="Communities &amp; Place",Outputs!$A20,IF(M$3="Supporting Local Business",Outputs!$B20,IF(M$3="People &amp; Skills",Outputs!$C20,"")))</f>
        <v/>
      </c>
      <c r="N22" t="str">
        <f>IF(N$3="Communities &amp; Place",Outputs!$A20,IF(N$3="Supporting Local Business",Outputs!$B20,IF(N$3="People &amp; Skills",Outputs!$C20,"")))</f>
        <v/>
      </c>
      <c r="O22" t="str">
        <f>IF(O$3="Communities &amp; Place",Outputs!$A20,IF(O$3="Supporting Local Business",Outputs!$B20,IF(O$3="People &amp; Skills",Outputs!$C20,"")))</f>
        <v/>
      </c>
      <c r="P22" t="str">
        <f>IF(P$3="Communities &amp; Place",Outputs!$A20,IF(P$3="Supporting Local Business",Outputs!$B20,IF(P$3="People &amp; Skills",Outputs!$C20,"")))</f>
        <v/>
      </c>
      <c r="Q22" t="str">
        <f>IF(Q$3="Communities &amp; Place",Outputs!$A20,IF(Q$3="Supporting Local Business",Outputs!$B20,IF(Q$3="People &amp; Skills",Outputs!$C20,"")))</f>
        <v/>
      </c>
      <c r="R22" t="str">
        <f>IF(R$3="Communities &amp; Place",Outputs!$A20,IF(R$3="Supporting Local Business",Outputs!$B20,IF(R$3="People &amp; Skills",Outputs!$C20,"")))</f>
        <v/>
      </c>
      <c r="S22" t="str">
        <f>IF(S$3="Communities &amp; Place",Outputs!$A20,IF(S$3="Supporting Local Business",Outputs!$B20,IF(S$3="People &amp; Skills",Outputs!$C20,"")))</f>
        <v/>
      </c>
      <c r="T22" t="str">
        <f>IF(T$3="Communities &amp; Place",Outputs!$A20,IF(T$3="Supporting Local Business",Outputs!$B20,IF(T$3="People &amp; Skills",Outputs!$C20,"")))</f>
        <v/>
      </c>
      <c r="U22" t="str">
        <f>IF(U$3="Communities &amp; Place",Outputs!$A20,IF(U$3="Supporting Local Business",Outputs!$B20,IF(U$3="People &amp; Skills",Outputs!$C20,"")))</f>
        <v/>
      </c>
      <c r="V22" t="str">
        <f>IF(V$3="Communities &amp; Place",Outputs!$A20,IF(V$3="Supporting Local Business",Outputs!$B20,IF(V$3="People &amp; Skills",Outputs!$C20,"")))</f>
        <v/>
      </c>
      <c r="W22" t="str">
        <f>IF(W$3="Communities &amp; Place",Outputs!$A20,IF(W$3="Supporting Local Business",Outputs!$B20,IF(W$3="People &amp; Skills",Outputs!$C20,"")))</f>
        <v/>
      </c>
      <c r="X22" t="str">
        <f>IF(X$3="Communities &amp; Place",Outputs!$A20,IF(X$3="Supporting Local Business",Outputs!$B20,IF(X$3="People &amp; Skills",Outputs!$C20,"")))</f>
        <v/>
      </c>
      <c r="Y22" t="str">
        <f>IF(Y$3="Communities &amp; Place",Outputs!$A20,IF(Y$3="Supporting Local Business",Outputs!$B20,IF(Y$3="People &amp; Skills",Outputs!$C20,"")))</f>
        <v/>
      </c>
      <c r="Z22" t="str">
        <f>IF(Z$3="Communities &amp; Place",Outputs!$A20,IF(Z$3="Supporting Local Business",Outputs!$B20,IF(Z$3="People &amp; Skills",Outputs!$C20,"")))</f>
        <v/>
      </c>
      <c r="AA22" t="str">
        <f>IF(AA$3="Communities &amp; Place",Outputs!$A20,IF(AA$3="Supporting Local Business",Outputs!$B20,IF(AA$3="People &amp; Skills",Outputs!$C20,"")))</f>
        <v/>
      </c>
      <c r="AB22" t="str">
        <f>IF(AB$3="Communities &amp; Place",Outputs!$A20,IF(AB$3="Supporting Local Business",Outputs!$B20,IF(AB$3="People &amp; Skills",Outputs!$C20,"")))</f>
        <v/>
      </c>
      <c r="AC22" t="str">
        <f>IF(AC$3="Communities &amp; Place",Outputs!$A20,IF(AC$3="Supporting Local Business",Outputs!$B20,IF(AC$3="People &amp; Skills",Outputs!$C20,"")))</f>
        <v/>
      </c>
      <c r="AD22" t="str">
        <f>IF(AD$3="Communities &amp; Place",Outputs!$A20,IF(AD$3="Supporting Local Business",Outputs!$B20,IF(AD$3="People &amp; Skills",Outputs!$C20,"")))</f>
        <v/>
      </c>
      <c r="AE22" t="str">
        <f>IF(AE$3="Communities &amp; Place",Outputs!$A20,IF(AE$3="Supporting Local Business",Outputs!$B20,IF(AE$3="People &amp; Skills",Outputs!$C20,"")))</f>
        <v/>
      </c>
    </row>
    <row r="23" spans="1:31" x14ac:dyDescent="0.3">
      <c r="A23" s="361">
        <v>21</v>
      </c>
      <c r="B23" t="str">
        <f>IF(B$3="Communities &amp; Place",Outputs!$A21,IF(B$3="Supporting Local Business",Outputs!$B21,IF(B$3="People &amp; Skills",Outputs!$C21,"")))</f>
        <v/>
      </c>
      <c r="C23" t="str">
        <f>IF(C$3="Communities &amp; Place",Outputs!$A21,IF(C$3="Supporting Local Business",Outputs!$B21,IF(C$3="People &amp; Skills",Outputs!$C21,"")))</f>
        <v/>
      </c>
      <c r="D23" t="str">
        <f>IF(D$3="Communities &amp; Place",Outputs!$A21,IF(D$3="Supporting Local Business",Outputs!$B21,IF(D$3="People &amp; Skills",Outputs!$C21,"")))</f>
        <v/>
      </c>
      <c r="E23" t="str">
        <f>IF(E$3="Communities &amp; Place",Outputs!$A21,IF(E$3="Supporting Local Business",Outputs!$B21,IF(E$3="People &amp; Skills",Outputs!$C21,"")))</f>
        <v/>
      </c>
      <c r="F23" t="str">
        <f>IF(F$3="Communities &amp; Place",Outputs!$A21,IF(F$3="Supporting Local Business",Outputs!$B21,IF(F$3="People &amp; Skills",Outputs!$C21,"")))</f>
        <v/>
      </c>
      <c r="G23" t="str">
        <f>IF(G$3="Communities &amp; Place",Outputs!$A21,IF(G$3="Supporting Local Business",Outputs!$B21,IF(G$3="People &amp; Skills",Outputs!$C21,"")))</f>
        <v/>
      </c>
      <c r="H23" t="str">
        <f>IF(H$3="Communities &amp; Place",Outputs!$A21,IF(H$3="Supporting Local Business",Outputs!$B21,IF(H$3="People &amp; Skills",Outputs!$C21,"")))</f>
        <v/>
      </c>
      <c r="I23" t="str">
        <f>IF(I$3="Communities &amp; Place",Outputs!$A21,IF(I$3="Supporting Local Business",Outputs!$B21,IF(I$3="People &amp; Skills",Outputs!$C21,"")))</f>
        <v/>
      </c>
      <c r="J23" t="str">
        <f>IF(J$3="Communities &amp; Place",Outputs!$A21,IF(J$3="Supporting Local Business",Outputs!$B21,IF(J$3="People &amp; Skills",Outputs!$C21,"")))</f>
        <v/>
      </c>
      <c r="K23" t="str">
        <f>IF(K$3="Communities &amp; Place",Outputs!$A21,IF(K$3="Supporting Local Business",Outputs!$B21,IF(K$3="People &amp; Skills",Outputs!$C21,"")))</f>
        <v/>
      </c>
      <c r="L23" t="str">
        <f>IF(L$3="Communities &amp; Place",Outputs!$A21,IF(L$3="Supporting Local Business",Outputs!$B21,IF(L$3="People &amp; Skills",Outputs!$C21,"")))</f>
        <v/>
      </c>
      <c r="M23" t="str">
        <f>IF(M$3="Communities &amp; Place",Outputs!$A21,IF(M$3="Supporting Local Business",Outputs!$B21,IF(M$3="People &amp; Skills",Outputs!$C21,"")))</f>
        <v/>
      </c>
      <c r="N23" t="str">
        <f>IF(N$3="Communities &amp; Place",Outputs!$A21,IF(N$3="Supporting Local Business",Outputs!$B21,IF(N$3="People &amp; Skills",Outputs!$C21,"")))</f>
        <v/>
      </c>
      <c r="O23" t="str">
        <f>IF(O$3="Communities &amp; Place",Outputs!$A21,IF(O$3="Supporting Local Business",Outputs!$B21,IF(O$3="People &amp; Skills",Outputs!$C21,"")))</f>
        <v/>
      </c>
      <c r="P23" t="str">
        <f>IF(P$3="Communities &amp; Place",Outputs!$A21,IF(P$3="Supporting Local Business",Outputs!$B21,IF(P$3="People &amp; Skills",Outputs!$C21,"")))</f>
        <v/>
      </c>
      <c r="Q23" t="str">
        <f>IF(Q$3="Communities &amp; Place",Outputs!$A21,IF(Q$3="Supporting Local Business",Outputs!$B21,IF(Q$3="People &amp; Skills",Outputs!$C21,"")))</f>
        <v/>
      </c>
      <c r="R23" t="str">
        <f>IF(R$3="Communities &amp; Place",Outputs!$A21,IF(R$3="Supporting Local Business",Outputs!$B21,IF(R$3="People &amp; Skills",Outputs!$C21,"")))</f>
        <v/>
      </c>
      <c r="S23" t="str">
        <f>IF(S$3="Communities &amp; Place",Outputs!$A21,IF(S$3="Supporting Local Business",Outputs!$B21,IF(S$3="People &amp; Skills",Outputs!$C21,"")))</f>
        <v/>
      </c>
      <c r="T23" t="str">
        <f>IF(T$3="Communities &amp; Place",Outputs!$A21,IF(T$3="Supporting Local Business",Outputs!$B21,IF(T$3="People &amp; Skills",Outputs!$C21,"")))</f>
        <v/>
      </c>
      <c r="U23" t="str">
        <f>IF(U$3="Communities &amp; Place",Outputs!$A21,IF(U$3="Supporting Local Business",Outputs!$B21,IF(U$3="People &amp; Skills",Outputs!$C21,"")))</f>
        <v/>
      </c>
      <c r="V23" t="str">
        <f>IF(V$3="Communities &amp; Place",Outputs!$A21,IF(V$3="Supporting Local Business",Outputs!$B21,IF(V$3="People &amp; Skills",Outputs!$C21,"")))</f>
        <v/>
      </c>
      <c r="W23" t="str">
        <f>IF(W$3="Communities &amp; Place",Outputs!$A21,IF(W$3="Supporting Local Business",Outputs!$B21,IF(W$3="People &amp; Skills",Outputs!$C21,"")))</f>
        <v/>
      </c>
      <c r="X23" t="str">
        <f>IF(X$3="Communities &amp; Place",Outputs!$A21,IF(X$3="Supporting Local Business",Outputs!$B21,IF(X$3="People &amp; Skills",Outputs!$C21,"")))</f>
        <v/>
      </c>
      <c r="Y23" t="str">
        <f>IF(Y$3="Communities &amp; Place",Outputs!$A21,IF(Y$3="Supporting Local Business",Outputs!$B21,IF(Y$3="People &amp; Skills",Outputs!$C21,"")))</f>
        <v/>
      </c>
      <c r="Z23" t="str">
        <f>IF(Z$3="Communities &amp; Place",Outputs!$A21,IF(Z$3="Supporting Local Business",Outputs!$B21,IF(Z$3="People &amp; Skills",Outputs!$C21,"")))</f>
        <v/>
      </c>
      <c r="AA23" t="str">
        <f>IF(AA$3="Communities &amp; Place",Outputs!$A21,IF(AA$3="Supporting Local Business",Outputs!$B21,IF(AA$3="People &amp; Skills",Outputs!$C21,"")))</f>
        <v/>
      </c>
      <c r="AB23" t="str">
        <f>IF(AB$3="Communities &amp; Place",Outputs!$A21,IF(AB$3="Supporting Local Business",Outputs!$B21,IF(AB$3="People &amp; Skills",Outputs!$C21,"")))</f>
        <v/>
      </c>
      <c r="AC23" t="str">
        <f>IF(AC$3="Communities &amp; Place",Outputs!$A21,IF(AC$3="Supporting Local Business",Outputs!$B21,IF(AC$3="People &amp; Skills",Outputs!$C21,"")))</f>
        <v/>
      </c>
      <c r="AD23" t="str">
        <f>IF(AD$3="Communities &amp; Place",Outputs!$A21,IF(AD$3="Supporting Local Business",Outputs!$B21,IF(AD$3="People &amp; Skills",Outputs!$C21,"")))</f>
        <v/>
      </c>
      <c r="AE23" t="str">
        <f>IF(AE$3="Communities &amp; Place",Outputs!$A21,IF(AE$3="Supporting Local Business",Outputs!$B21,IF(AE$3="People &amp; Skills",Outputs!$C21,"")))</f>
        <v/>
      </c>
    </row>
    <row r="24" spans="1:31" x14ac:dyDescent="0.3">
      <c r="A24" s="361">
        <v>22</v>
      </c>
      <c r="B24" t="str">
        <f>IF(B$3="Communities &amp; Place",Outputs!$A22,IF(B$3="Supporting Local Business",Outputs!$B22,""))</f>
        <v/>
      </c>
      <c r="C24" t="str">
        <f>IF(C$3="Communities &amp; Place",Outputs!$A22,IF(C$3="Supporting Local Business",Outputs!$B22,""))</f>
        <v/>
      </c>
      <c r="D24" t="str">
        <f>IF(D$3="Communities &amp; Place",Outputs!$A22,IF(D$3="Supporting Local Business",Outputs!$B22,""))</f>
        <v/>
      </c>
      <c r="E24" t="str">
        <f>IF(E$3="Communities &amp; Place",Outputs!$A22,IF(E$3="Supporting Local Business",Outputs!$B22,""))</f>
        <v/>
      </c>
      <c r="F24" t="str">
        <f>IF(F$3="Communities &amp; Place",Outputs!$A22,IF(F$3="Supporting Local Business",Outputs!$B22,""))</f>
        <v/>
      </c>
      <c r="G24" t="str">
        <f>IF(G$3="Communities &amp; Place",Outputs!$A22,IF(G$3="Supporting Local Business",Outputs!$B22,""))</f>
        <v/>
      </c>
      <c r="H24" t="str">
        <f>IF(H$3="Communities &amp; Place",Outputs!$A22,IF(H$3="Supporting Local Business",Outputs!$B22,""))</f>
        <v/>
      </c>
      <c r="I24" t="str">
        <f>IF(I$3="Communities &amp; Place",Outputs!$A22,IF(I$3="Supporting Local Business",Outputs!$B22,""))</f>
        <v/>
      </c>
      <c r="J24" t="str">
        <f>IF(J$3="Communities &amp; Place",Outputs!$A22,IF(J$3="Supporting Local Business",Outputs!$B22,""))</f>
        <v/>
      </c>
      <c r="K24" t="str">
        <f>IF(K$3="Communities &amp; Place",Outputs!$A22,IF(K$3="Supporting Local Business",Outputs!$B22,""))</f>
        <v/>
      </c>
      <c r="L24" t="str">
        <f>IF(L$3="Communities &amp; Place",Outputs!$A22,IF(L$3="Supporting Local Business",Outputs!$B22,""))</f>
        <v/>
      </c>
      <c r="M24" t="str">
        <f>IF(M$3="Communities &amp; Place",Outputs!$A22,IF(M$3="Supporting Local Business",Outputs!$B22,""))</f>
        <v/>
      </c>
      <c r="N24" t="str">
        <f>IF(N$3="Communities &amp; Place",Outputs!$A22,IF(N$3="Supporting Local Business",Outputs!$B22,""))</f>
        <v/>
      </c>
      <c r="O24" t="str">
        <f>IF(O$3="Communities &amp; Place",Outputs!$A22,IF(O$3="Supporting Local Business",Outputs!$B22,""))</f>
        <v/>
      </c>
      <c r="P24" t="str">
        <f>IF(P$3="Communities &amp; Place",Outputs!$A22,IF(P$3="Supporting Local Business",Outputs!$B22,""))</f>
        <v/>
      </c>
      <c r="Q24" t="str">
        <f>IF(Q$3="Communities &amp; Place",Outputs!$A22,IF(Q$3="Supporting Local Business",Outputs!$B22,""))</f>
        <v/>
      </c>
      <c r="R24" t="str">
        <f>IF(R$3="Communities &amp; Place",Outputs!$A22,IF(R$3="Supporting Local Business",Outputs!$B22,""))</f>
        <v/>
      </c>
      <c r="S24" t="str">
        <f>IF(S$3="Communities &amp; Place",Outputs!$A22,IF(S$3="Supporting Local Business",Outputs!$B22,""))</f>
        <v/>
      </c>
      <c r="T24" t="str">
        <f>IF(T$3="Communities &amp; Place",Outputs!$A22,IF(T$3="Supporting Local Business",Outputs!$B22,""))</f>
        <v/>
      </c>
      <c r="U24" t="str">
        <f>IF(U$3="Communities &amp; Place",Outputs!$A22,IF(U$3="Supporting Local Business",Outputs!$B22,""))</f>
        <v/>
      </c>
      <c r="V24" t="str">
        <f>IF(V$3="Communities &amp; Place",Outputs!$A22,IF(V$3="Supporting Local Business",Outputs!$B22,""))</f>
        <v/>
      </c>
      <c r="W24" t="str">
        <f>IF(W$3="Communities &amp; Place",Outputs!$A22,IF(W$3="Supporting Local Business",Outputs!$B22,""))</f>
        <v/>
      </c>
      <c r="X24" t="str">
        <f>IF(X$3="Communities &amp; Place",Outputs!$A22,IF(X$3="Supporting Local Business",Outputs!$B22,""))</f>
        <v/>
      </c>
      <c r="Y24" t="str">
        <f>IF(Y$3="Communities &amp; Place",Outputs!$A22,IF(Y$3="Supporting Local Business",Outputs!$B22,""))</f>
        <v/>
      </c>
      <c r="Z24" t="str">
        <f>IF(Z$3="Communities &amp; Place",Outputs!$A22,IF(Z$3="Supporting Local Business",Outputs!$B22,""))</f>
        <v/>
      </c>
      <c r="AA24" t="str">
        <f>IF(AA$3="Communities &amp; Place",Outputs!$A22,IF(AA$3="Supporting Local Business",Outputs!$B22,""))</f>
        <v/>
      </c>
      <c r="AB24" t="str">
        <f>IF(AB$3="Communities &amp; Place",Outputs!$A22,IF(AB$3="Supporting Local Business",Outputs!$B22,""))</f>
        <v/>
      </c>
      <c r="AC24" t="str">
        <f>IF(AC$3="Communities &amp; Place",Outputs!$A22,IF(AC$3="Supporting Local Business",Outputs!$B22,""))</f>
        <v/>
      </c>
      <c r="AD24" t="str">
        <f>IF(AD$3="Communities &amp; Place",Outputs!$A22,IF(AD$3="Supporting Local Business",Outputs!$B22,""))</f>
        <v/>
      </c>
      <c r="AE24" t="str">
        <f>IF(AE$3="Communities &amp; Place",Outputs!$A22,IF(AE$3="Supporting Local Business",Outputs!$B22,""))</f>
        <v/>
      </c>
    </row>
    <row r="25" spans="1:31" x14ac:dyDescent="0.3">
      <c r="A25" s="361">
        <v>23</v>
      </c>
      <c r="B25" t="str">
        <f>IF(B$3="Communities &amp; Place",Outputs!$A23,IF(B$3="Supporting Local Business",Outputs!$B23,""))</f>
        <v/>
      </c>
      <c r="C25" t="str">
        <f>IF(C$3="Communities &amp; Place",Outputs!$A23,IF(C$3="Supporting Local Business",Outputs!$B23,""))</f>
        <v/>
      </c>
      <c r="D25" t="str">
        <f>IF(D$3="Communities &amp; Place",Outputs!$A23,IF(D$3="Supporting Local Business",Outputs!$B23,""))</f>
        <v/>
      </c>
      <c r="E25" t="str">
        <f>IF(E$3="Communities &amp; Place",Outputs!$A23,IF(E$3="Supporting Local Business",Outputs!$B23,""))</f>
        <v/>
      </c>
      <c r="F25" t="str">
        <f>IF(F$3="Communities &amp; Place",Outputs!$A23,IF(F$3="Supporting Local Business",Outputs!$B23,""))</f>
        <v/>
      </c>
      <c r="G25" t="str">
        <f>IF(G$3="Communities &amp; Place",Outputs!$A23,IF(G$3="Supporting Local Business",Outputs!$B23,""))</f>
        <v/>
      </c>
      <c r="H25" t="str">
        <f>IF(H$3="Communities &amp; Place",Outputs!$A23,IF(H$3="Supporting Local Business",Outputs!$B23,""))</f>
        <v/>
      </c>
      <c r="I25" t="str">
        <f>IF(I$3="Communities &amp; Place",Outputs!$A23,IF(I$3="Supporting Local Business",Outputs!$B23,""))</f>
        <v/>
      </c>
      <c r="J25" t="str">
        <f>IF(J$3="Communities &amp; Place",Outputs!$A23,IF(J$3="Supporting Local Business",Outputs!$B23,""))</f>
        <v/>
      </c>
      <c r="K25" t="str">
        <f>IF(K$3="Communities &amp; Place",Outputs!$A23,IF(K$3="Supporting Local Business",Outputs!$B23,""))</f>
        <v/>
      </c>
      <c r="L25" t="str">
        <f>IF(L$3="Communities &amp; Place",Outputs!$A23,IF(L$3="Supporting Local Business",Outputs!$B23,""))</f>
        <v/>
      </c>
      <c r="M25" t="str">
        <f>IF(M$3="Communities &amp; Place",Outputs!$A23,IF(M$3="Supporting Local Business",Outputs!$B23,""))</f>
        <v/>
      </c>
      <c r="N25" t="str">
        <f>IF(N$3="Communities &amp; Place",Outputs!$A23,IF(N$3="Supporting Local Business",Outputs!$B23,""))</f>
        <v/>
      </c>
      <c r="O25" t="str">
        <f>IF(O$3="Communities &amp; Place",Outputs!$A23,IF(O$3="Supporting Local Business",Outputs!$B23,""))</f>
        <v/>
      </c>
      <c r="P25" t="str">
        <f>IF(P$3="Communities &amp; Place",Outputs!$A23,IF(P$3="Supporting Local Business",Outputs!$B23,""))</f>
        <v/>
      </c>
      <c r="Q25" t="str">
        <f>IF(Q$3="Communities &amp; Place",Outputs!$A23,IF(Q$3="Supporting Local Business",Outputs!$B23,""))</f>
        <v/>
      </c>
      <c r="R25" t="str">
        <f>IF(R$3="Communities &amp; Place",Outputs!$A23,IF(R$3="Supporting Local Business",Outputs!$B23,""))</f>
        <v/>
      </c>
      <c r="S25" t="str">
        <f>IF(S$3="Communities &amp; Place",Outputs!$A23,IF(S$3="Supporting Local Business",Outputs!$B23,""))</f>
        <v/>
      </c>
      <c r="T25" t="str">
        <f>IF(T$3="Communities &amp; Place",Outputs!$A23,IF(T$3="Supporting Local Business",Outputs!$B23,""))</f>
        <v/>
      </c>
      <c r="U25" t="str">
        <f>IF(U$3="Communities &amp; Place",Outputs!$A23,IF(U$3="Supporting Local Business",Outputs!$B23,""))</f>
        <v/>
      </c>
      <c r="V25" t="str">
        <f>IF(V$3="Communities &amp; Place",Outputs!$A23,IF(V$3="Supporting Local Business",Outputs!$B23,""))</f>
        <v/>
      </c>
      <c r="W25" t="str">
        <f>IF(W$3="Communities &amp; Place",Outputs!$A23,IF(W$3="Supporting Local Business",Outputs!$B23,""))</f>
        <v/>
      </c>
      <c r="X25" t="str">
        <f>IF(X$3="Communities &amp; Place",Outputs!$A23,IF(X$3="Supporting Local Business",Outputs!$B23,""))</f>
        <v/>
      </c>
      <c r="Y25" t="str">
        <f>IF(Y$3="Communities &amp; Place",Outputs!$A23,IF(Y$3="Supporting Local Business",Outputs!$B23,""))</f>
        <v/>
      </c>
      <c r="Z25" t="str">
        <f>IF(Z$3="Communities &amp; Place",Outputs!$A23,IF(Z$3="Supporting Local Business",Outputs!$B23,""))</f>
        <v/>
      </c>
      <c r="AA25" t="str">
        <f>IF(AA$3="Communities &amp; Place",Outputs!$A23,IF(AA$3="Supporting Local Business",Outputs!$B23,""))</f>
        <v/>
      </c>
      <c r="AB25" t="str">
        <f>IF(AB$3="Communities &amp; Place",Outputs!$A23,IF(AB$3="Supporting Local Business",Outputs!$B23,""))</f>
        <v/>
      </c>
      <c r="AC25" t="str">
        <f>IF(AC$3="Communities &amp; Place",Outputs!$A23,IF(AC$3="Supporting Local Business",Outputs!$B23,""))</f>
        <v/>
      </c>
      <c r="AD25" t="str">
        <f>IF(AD$3="Communities &amp; Place",Outputs!$A23,IF(AD$3="Supporting Local Business",Outputs!$B23,""))</f>
        <v/>
      </c>
      <c r="AE25" t="str">
        <f>IF(AE$3="Communities &amp; Place",Outputs!$A23,IF(AE$3="Supporting Local Business",Outputs!$B23,""))</f>
        <v/>
      </c>
    </row>
    <row r="26" spans="1:31" x14ac:dyDescent="0.3">
      <c r="A26" s="361">
        <v>24</v>
      </c>
      <c r="B26" t="str">
        <f>IF(B$3="Communities &amp; Place",Outputs!$A24,IF(B$3="Supporting Local Business",Outputs!$B24,""))</f>
        <v/>
      </c>
      <c r="C26" t="str">
        <f>IF(C$3="Communities &amp; Place",Outputs!$A24,IF(C$3="Supporting Local Business",Outputs!$B24,""))</f>
        <v/>
      </c>
      <c r="D26" t="str">
        <f>IF(D$3="Communities &amp; Place",Outputs!$A24,IF(D$3="Supporting Local Business",Outputs!$B24,""))</f>
        <v/>
      </c>
      <c r="E26" t="str">
        <f>IF(E$3="Communities &amp; Place",Outputs!$A24,IF(E$3="Supporting Local Business",Outputs!$B24,""))</f>
        <v/>
      </c>
      <c r="F26" t="str">
        <f>IF(F$3="Communities &amp; Place",Outputs!$A24,IF(F$3="Supporting Local Business",Outputs!$B24,""))</f>
        <v/>
      </c>
      <c r="G26" t="str">
        <f>IF(G$3="Communities &amp; Place",Outputs!$A24,IF(G$3="Supporting Local Business",Outputs!$B24,""))</f>
        <v/>
      </c>
      <c r="H26" t="str">
        <f>IF(H$3="Communities &amp; Place",Outputs!$A24,IF(H$3="Supporting Local Business",Outputs!$B24,""))</f>
        <v/>
      </c>
      <c r="I26" t="str">
        <f>IF(I$3="Communities &amp; Place",Outputs!$A24,IF(I$3="Supporting Local Business",Outputs!$B24,""))</f>
        <v/>
      </c>
      <c r="J26" t="str">
        <f>IF(J$3="Communities &amp; Place",Outputs!$A24,IF(J$3="Supporting Local Business",Outputs!$B24,""))</f>
        <v/>
      </c>
      <c r="K26" t="str">
        <f>IF(K$3="Communities &amp; Place",Outputs!$A24,IF(K$3="Supporting Local Business",Outputs!$B24,""))</f>
        <v/>
      </c>
      <c r="L26" t="str">
        <f>IF(L$3="Communities &amp; Place",Outputs!$A24,IF(L$3="Supporting Local Business",Outputs!$B24,""))</f>
        <v/>
      </c>
      <c r="M26" t="str">
        <f>IF(M$3="Communities &amp; Place",Outputs!$A24,IF(M$3="Supporting Local Business",Outputs!$B24,""))</f>
        <v/>
      </c>
      <c r="N26" t="str">
        <f>IF(N$3="Communities &amp; Place",Outputs!$A24,IF(N$3="Supporting Local Business",Outputs!$B24,""))</f>
        <v/>
      </c>
      <c r="O26" t="str">
        <f>IF(O$3="Communities &amp; Place",Outputs!$A24,IF(O$3="Supporting Local Business",Outputs!$B24,""))</f>
        <v/>
      </c>
      <c r="P26" t="str">
        <f>IF(P$3="Communities &amp; Place",Outputs!$A24,IF(P$3="Supporting Local Business",Outputs!$B24,""))</f>
        <v/>
      </c>
      <c r="Q26" t="str">
        <f>IF(Q$3="Communities &amp; Place",Outputs!$A24,IF(Q$3="Supporting Local Business",Outputs!$B24,""))</f>
        <v/>
      </c>
      <c r="R26" t="str">
        <f>IF(R$3="Communities &amp; Place",Outputs!$A24,IF(R$3="Supporting Local Business",Outputs!$B24,""))</f>
        <v/>
      </c>
      <c r="S26" t="str">
        <f>IF(S$3="Communities &amp; Place",Outputs!$A24,IF(S$3="Supporting Local Business",Outputs!$B24,""))</f>
        <v/>
      </c>
      <c r="T26" t="str">
        <f>IF(T$3="Communities &amp; Place",Outputs!$A24,IF(T$3="Supporting Local Business",Outputs!$B24,""))</f>
        <v/>
      </c>
      <c r="U26" t="str">
        <f>IF(U$3="Communities &amp; Place",Outputs!$A24,IF(U$3="Supporting Local Business",Outputs!$B24,""))</f>
        <v/>
      </c>
      <c r="V26" t="str">
        <f>IF(V$3="Communities &amp; Place",Outputs!$A24,IF(V$3="Supporting Local Business",Outputs!$B24,""))</f>
        <v/>
      </c>
      <c r="W26" t="str">
        <f>IF(W$3="Communities &amp; Place",Outputs!$A24,IF(W$3="Supporting Local Business",Outputs!$B24,""))</f>
        <v/>
      </c>
      <c r="X26" t="str">
        <f>IF(X$3="Communities &amp; Place",Outputs!$A24,IF(X$3="Supporting Local Business",Outputs!$B24,""))</f>
        <v/>
      </c>
      <c r="Y26" t="str">
        <f>IF(Y$3="Communities &amp; Place",Outputs!$A24,IF(Y$3="Supporting Local Business",Outputs!$B24,""))</f>
        <v/>
      </c>
      <c r="Z26" t="str">
        <f>IF(Z$3="Communities &amp; Place",Outputs!$A24,IF(Z$3="Supporting Local Business",Outputs!$B24,""))</f>
        <v/>
      </c>
      <c r="AA26" t="str">
        <f>IF(AA$3="Communities &amp; Place",Outputs!$A24,IF(AA$3="Supporting Local Business",Outputs!$B24,""))</f>
        <v/>
      </c>
      <c r="AB26" t="str">
        <f>IF(AB$3="Communities &amp; Place",Outputs!$A24,IF(AB$3="Supporting Local Business",Outputs!$B24,""))</f>
        <v/>
      </c>
      <c r="AC26" t="str">
        <f>IF(AC$3="Communities &amp; Place",Outputs!$A24,IF(AC$3="Supporting Local Business",Outputs!$B24,""))</f>
        <v/>
      </c>
      <c r="AD26" t="str">
        <f>IF(AD$3="Communities &amp; Place",Outputs!$A24,IF(AD$3="Supporting Local Business",Outputs!$B24,""))</f>
        <v/>
      </c>
      <c r="AE26" t="str">
        <f>IF(AE$3="Communities &amp; Place",Outputs!$A24,IF(AE$3="Supporting Local Business",Outputs!$B24,""))</f>
        <v/>
      </c>
    </row>
    <row r="27" spans="1:31" x14ac:dyDescent="0.3">
      <c r="A27" s="361">
        <v>25</v>
      </c>
      <c r="B27" t="str">
        <f>IF(B$3="Communities &amp; Place",Outputs!$A25,"")</f>
        <v/>
      </c>
      <c r="C27" t="str">
        <f>IF(C$3="Communities &amp; Place",Outputs!$A25,"")</f>
        <v/>
      </c>
      <c r="D27" t="str">
        <f>IF(D$3="Communities &amp; Place",Outputs!$A25,"")</f>
        <v/>
      </c>
      <c r="E27" t="str">
        <f>IF(E$3="Communities &amp; Place",Outputs!$A25,"")</f>
        <v/>
      </c>
      <c r="F27" t="str">
        <f>IF(F$3="Communities &amp; Place",Outputs!$A25,"")</f>
        <v/>
      </c>
      <c r="G27" t="str">
        <f>IF(G$3="Communities &amp; Place",Outputs!$A25,"")</f>
        <v/>
      </c>
      <c r="H27" t="str">
        <f>IF(H$3="Communities &amp; Place",Outputs!$A25,"")</f>
        <v/>
      </c>
      <c r="I27" t="str">
        <f>IF(I$3="Communities &amp; Place",Outputs!$A25,"")</f>
        <v/>
      </c>
      <c r="J27" t="str">
        <f>IF(J$3="Communities &amp; Place",Outputs!$A25,"")</f>
        <v/>
      </c>
      <c r="K27" t="str">
        <f>IF(K$3="Communities &amp; Place",Outputs!$A25,"")</f>
        <v/>
      </c>
      <c r="L27" t="str">
        <f>IF(L$3="Communities &amp; Place",Outputs!$A25,"")</f>
        <v/>
      </c>
      <c r="M27" t="str">
        <f>IF(M$3="Communities &amp; Place",Outputs!$A25,"")</f>
        <v/>
      </c>
      <c r="N27" t="str">
        <f>IF(N$3="Communities &amp; Place",Outputs!$A25,"")</f>
        <v/>
      </c>
      <c r="O27" t="str">
        <f>IF(O$3="Communities &amp; Place",Outputs!$A25,"")</f>
        <v/>
      </c>
      <c r="P27" t="str">
        <f>IF(P$3="Communities &amp; Place",Outputs!$A25,"")</f>
        <v/>
      </c>
      <c r="Q27" t="str">
        <f>IF(Q$3="Communities &amp; Place",Outputs!$A25,"")</f>
        <v/>
      </c>
      <c r="R27" t="str">
        <f>IF(R$3="Communities &amp; Place",Outputs!$A25,"")</f>
        <v/>
      </c>
      <c r="S27" t="str">
        <f>IF(S$3="Communities &amp; Place",Outputs!$A25,"")</f>
        <v/>
      </c>
      <c r="T27" t="str">
        <f>IF(T$3="Communities &amp; Place",Outputs!$A25,"")</f>
        <v/>
      </c>
      <c r="U27" t="str">
        <f>IF(U$3="Communities &amp; Place",Outputs!$A25,"")</f>
        <v/>
      </c>
      <c r="V27" t="str">
        <f>IF(V$3="Communities &amp; Place",Outputs!$A25,"")</f>
        <v/>
      </c>
      <c r="W27" t="str">
        <f>IF(W$3="Communities &amp; Place",Outputs!$A25,"")</f>
        <v/>
      </c>
      <c r="X27" t="str">
        <f>IF(X$3="Communities &amp; Place",Outputs!$A25,"")</f>
        <v/>
      </c>
      <c r="Y27" t="str">
        <f>IF(Y$3="Communities &amp; Place",Outputs!$A25,"")</f>
        <v/>
      </c>
      <c r="Z27" t="str">
        <f>IF(Z$3="Communities &amp; Place",Outputs!$A25,"")</f>
        <v/>
      </c>
      <c r="AA27" t="str">
        <f>IF(AA$3="Communities &amp; Place",Outputs!$A25,"")</f>
        <v/>
      </c>
      <c r="AB27" t="str">
        <f>IF(AB$3="Communities &amp; Place",Outputs!$A25,"")</f>
        <v/>
      </c>
      <c r="AC27" t="str">
        <f>IF(AC$3="Communities &amp; Place",Outputs!$A25,"")</f>
        <v/>
      </c>
      <c r="AD27" t="str">
        <f>IF(AD$3="Communities &amp; Place",Outputs!$A25,"")</f>
        <v/>
      </c>
      <c r="AE27" t="str">
        <f>IF(AE$3="Communities &amp; Place",Outputs!$A25,"")</f>
        <v/>
      </c>
    </row>
    <row r="28" spans="1:31" x14ac:dyDescent="0.3">
      <c r="A28" s="361">
        <v>26</v>
      </c>
      <c r="B28" t="str">
        <f>IF(B$3="Communities &amp; Place",Outputs!$A26,"")</f>
        <v/>
      </c>
      <c r="C28" t="str">
        <f>IF(C$3="Communities &amp; Place",Outputs!$A26,"")</f>
        <v/>
      </c>
      <c r="D28" t="str">
        <f>IF(D$3="Communities &amp; Place",Outputs!$A26,"")</f>
        <v/>
      </c>
      <c r="E28" t="str">
        <f>IF(E$3="Communities &amp; Place",Outputs!$A26,"")</f>
        <v/>
      </c>
      <c r="F28" t="str">
        <f>IF(F$3="Communities &amp; Place",Outputs!$A26,"")</f>
        <v/>
      </c>
      <c r="G28" t="str">
        <f>IF(G$3="Communities &amp; Place",Outputs!$A26,"")</f>
        <v/>
      </c>
      <c r="H28" t="str">
        <f>IF(H$3="Communities &amp; Place",Outputs!$A26,"")</f>
        <v/>
      </c>
      <c r="I28" t="str">
        <f>IF(I$3="Communities &amp; Place",Outputs!$A26,"")</f>
        <v/>
      </c>
      <c r="J28" t="str">
        <f>IF(J$3="Communities &amp; Place",Outputs!$A26,"")</f>
        <v/>
      </c>
      <c r="K28" t="str">
        <f>IF(K$3="Communities &amp; Place",Outputs!$A26,"")</f>
        <v/>
      </c>
      <c r="L28" t="str">
        <f>IF(L$3="Communities &amp; Place",Outputs!$A26,"")</f>
        <v/>
      </c>
      <c r="M28" t="str">
        <f>IF(M$3="Communities &amp; Place",Outputs!$A26,"")</f>
        <v/>
      </c>
      <c r="N28" t="str">
        <f>IF(N$3="Communities &amp; Place",Outputs!$A26,"")</f>
        <v/>
      </c>
      <c r="O28" t="str">
        <f>IF(O$3="Communities &amp; Place",Outputs!$A26,"")</f>
        <v/>
      </c>
      <c r="P28" t="str">
        <f>IF(P$3="Communities &amp; Place",Outputs!$A26,"")</f>
        <v/>
      </c>
      <c r="Q28" t="str">
        <f>IF(Q$3="Communities &amp; Place",Outputs!$A26,"")</f>
        <v/>
      </c>
      <c r="R28" t="str">
        <f>IF(R$3="Communities &amp; Place",Outputs!$A26,"")</f>
        <v/>
      </c>
      <c r="S28" t="str">
        <f>IF(S$3="Communities &amp; Place",Outputs!$A26,"")</f>
        <v/>
      </c>
      <c r="T28" t="str">
        <f>IF(T$3="Communities &amp; Place",Outputs!$A26,"")</f>
        <v/>
      </c>
      <c r="U28" t="str">
        <f>IF(U$3="Communities &amp; Place",Outputs!$A26,"")</f>
        <v/>
      </c>
      <c r="V28" t="str">
        <f>IF(V$3="Communities &amp; Place",Outputs!$A26,"")</f>
        <v/>
      </c>
      <c r="W28" t="str">
        <f>IF(W$3="Communities &amp; Place",Outputs!$A26,"")</f>
        <v/>
      </c>
      <c r="X28" t="str">
        <f>IF(X$3="Communities &amp; Place",Outputs!$A26,"")</f>
        <v/>
      </c>
      <c r="Y28" t="str">
        <f>IF(Y$3="Communities &amp; Place",Outputs!$A26,"")</f>
        <v/>
      </c>
      <c r="Z28" t="str">
        <f>IF(Z$3="Communities &amp; Place",Outputs!$A26,"")</f>
        <v/>
      </c>
      <c r="AA28" t="str">
        <f>IF(AA$3="Communities &amp; Place",Outputs!$A26,"")</f>
        <v/>
      </c>
      <c r="AB28" t="str">
        <f>IF(AB$3="Communities &amp; Place",Outputs!$A26,"")</f>
        <v/>
      </c>
      <c r="AC28" t="str">
        <f>IF(AC$3="Communities &amp; Place",Outputs!$A26,"")</f>
        <v/>
      </c>
      <c r="AD28" t="str">
        <f>IF(AD$3="Communities &amp; Place",Outputs!$A26,"")</f>
        <v/>
      </c>
      <c r="AE28" t="str">
        <f>IF(AE$3="Communities &amp; Place",Outputs!$A26,"")</f>
        <v/>
      </c>
    </row>
    <row r="29" spans="1:31" x14ac:dyDescent="0.3">
      <c r="A29" s="361">
        <v>27</v>
      </c>
      <c r="B29" t="str">
        <f>IF(B$3="Communities &amp; Place",Outputs!$A27,"")</f>
        <v/>
      </c>
      <c r="C29" t="str">
        <f>IF(C$3="Communities &amp; Place",Outputs!$A27,"")</f>
        <v/>
      </c>
      <c r="D29" t="str">
        <f>IF(D$3="Communities &amp; Place",Outputs!$A27,"")</f>
        <v/>
      </c>
      <c r="E29" t="str">
        <f>IF(E$3="Communities &amp; Place",Outputs!$A27,"")</f>
        <v/>
      </c>
      <c r="F29" t="str">
        <f>IF(F$3="Communities &amp; Place",Outputs!$A27,"")</f>
        <v/>
      </c>
      <c r="G29" t="str">
        <f>IF(G$3="Communities &amp; Place",Outputs!$A27,"")</f>
        <v/>
      </c>
      <c r="H29" t="str">
        <f>IF(H$3="Communities &amp; Place",Outputs!$A27,"")</f>
        <v/>
      </c>
      <c r="I29" t="str">
        <f>IF(I$3="Communities &amp; Place",Outputs!$A27,"")</f>
        <v/>
      </c>
      <c r="J29" t="str">
        <f>IF(J$3="Communities &amp; Place",Outputs!$A27,"")</f>
        <v/>
      </c>
      <c r="K29" t="str">
        <f>IF(K$3="Communities &amp; Place",Outputs!$A27,"")</f>
        <v/>
      </c>
      <c r="L29" t="str">
        <f>IF(L$3="Communities &amp; Place",Outputs!$A27,"")</f>
        <v/>
      </c>
      <c r="M29" t="str">
        <f>IF(M$3="Communities &amp; Place",Outputs!$A27,"")</f>
        <v/>
      </c>
      <c r="N29" t="str">
        <f>IF(N$3="Communities &amp; Place",Outputs!$A27,"")</f>
        <v/>
      </c>
      <c r="O29" t="str">
        <f>IF(O$3="Communities &amp; Place",Outputs!$A27,"")</f>
        <v/>
      </c>
      <c r="P29" t="str">
        <f>IF(P$3="Communities &amp; Place",Outputs!$A27,"")</f>
        <v/>
      </c>
      <c r="Q29" t="str">
        <f>IF(Q$3="Communities &amp; Place",Outputs!$A27,"")</f>
        <v/>
      </c>
      <c r="R29" t="str">
        <f>IF(R$3="Communities &amp; Place",Outputs!$A27,"")</f>
        <v/>
      </c>
      <c r="S29" t="str">
        <f>IF(S$3="Communities &amp; Place",Outputs!$A27,"")</f>
        <v/>
      </c>
      <c r="T29" t="str">
        <f>IF(T$3="Communities &amp; Place",Outputs!$A27,"")</f>
        <v/>
      </c>
      <c r="U29" t="str">
        <f>IF(U$3="Communities &amp; Place",Outputs!$A27,"")</f>
        <v/>
      </c>
      <c r="V29" t="str">
        <f>IF(V$3="Communities &amp; Place",Outputs!$A27,"")</f>
        <v/>
      </c>
      <c r="W29" t="str">
        <f>IF(W$3="Communities &amp; Place",Outputs!$A27,"")</f>
        <v/>
      </c>
      <c r="X29" t="str">
        <f>IF(X$3="Communities &amp; Place",Outputs!$A27,"")</f>
        <v/>
      </c>
      <c r="Y29" t="str">
        <f>IF(Y$3="Communities &amp; Place",Outputs!$A27,"")</f>
        <v/>
      </c>
      <c r="Z29" t="str">
        <f>IF(Z$3="Communities &amp; Place",Outputs!$A27,"")</f>
        <v/>
      </c>
      <c r="AA29" t="str">
        <f>IF(AA$3="Communities &amp; Place",Outputs!$A27,"")</f>
        <v/>
      </c>
      <c r="AB29" t="str">
        <f>IF(AB$3="Communities &amp; Place",Outputs!$A27,"")</f>
        <v/>
      </c>
      <c r="AC29" t="str">
        <f>IF(AC$3="Communities &amp; Place",Outputs!$A27,"")</f>
        <v/>
      </c>
      <c r="AD29" t="str">
        <f>IF(AD$3="Communities &amp; Place",Outputs!$A27,"")</f>
        <v/>
      </c>
      <c r="AE29" t="str">
        <f>IF(AE$3="Communities &amp; Place",Outputs!$A27,"")</f>
        <v/>
      </c>
    </row>
    <row r="30" spans="1:31" x14ac:dyDescent="0.3">
      <c r="A30" s="361">
        <v>28</v>
      </c>
      <c r="B30" t="str">
        <f>IF(B$3="Communities &amp; Place",Outputs!$A28,"")</f>
        <v/>
      </c>
      <c r="C30" t="str">
        <f>IF(C$3="Communities &amp; Place",Outputs!$A28,"")</f>
        <v/>
      </c>
      <c r="D30" t="str">
        <f>IF(D$3="Communities &amp; Place",Outputs!$A28,"")</f>
        <v/>
      </c>
      <c r="E30" t="str">
        <f>IF(E$3="Communities &amp; Place",Outputs!$A28,"")</f>
        <v/>
      </c>
      <c r="F30" t="str">
        <f>IF(F$3="Communities &amp; Place",Outputs!$A28,"")</f>
        <v/>
      </c>
      <c r="G30" t="str">
        <f>IF(G$3="Communities &amp; Place",Outputs!$A28,"")</f>
        <v/>
      </c>
      <c r="H30" t="str">
        <f>IF(H$3="Communities &amp; Place",Outputs!$A28,"")</f>
        <v/>
      </c>
      <c r="I30" t="str">
        <f>IF(I$3="Communities &amp; Place",Outputs!$A28,"")</f>
        <v/>
      </c>
      <c r="J30" t="str">
        <f>IF(J$3="Communities &amp; Place",Outputs!$A28,"")</f>
        <v/>
      </c>
      <c r="K30" t="str">
        <f>IF(K$3="Communities &amp; Place",Outputs!$A28,"")</f>
        <v/>
      </c>
      <c r="L30" t="str">
        <f>IF(L$3="Communities &amp; Place",Outputs!$A28,"")</f>
        <v/>
      </c>
      <c r="M30" t="str">
        <f>IF(M$3="Communities &amp; Place",Outputs!$A28,"")</f>
        <v/>
      </c>
      <c r="N30" t="str">
        <f>IF(N$3="Communities &amp; Place",Outputs!$A28,"")</f>
        <v/>
      </c>
      <c r="O30" t="str">
        <f>IF(O$3="Communities &amp; Place",Outputs!$A28,"")</f>
        <v/>
      </c>
      <c r="P30" t="str">
        <f>IF(P$3="Communities &amp; Place",Outputs!$A28,"")</f>
        <v/>
      </c>
      <c r="Q30" t="str">
        <f>IF(Q$3="Communities &amp; Place",Outputs!$A28,"")</f>
        <v/>
      </c>
      <c r="R30" t="str">
        <f>IF(R$3="Communities &amp; Place",Outputs!$A28,"")</f>
        <v/>
      </c>
      <c r="S30" t="str">
        <f>IF(S$3="Communities &amp; Place",Outputs!$A28,"")</f>
        <v/>
      </c>
      <c r="T30" t="str">
        <f>IF(T$3="Communities &amp; Place",Outputs!$A28,"")</f>
        <v/>
      </c>
      <c r="U30" t="str">
        <f>IF(U$3="Communities &amp; Place",Outputs!$A28,"")</f>
        <v/>
      </c>
      <c r="V30" t="str">
        <f>IF(V$3="Communities &amp; Place",Outputs!$A28,"")</f>
        <v/>
      </c>
      <c r="W30" t="str">
        <f>IF(W$3="Communities &amp; Place",Outputs!$A28,"")</f>
        <v/>
      </c>
      <c r="X30" t="str">
        <f>IF(X$3="Communities &amp; Place",Outputs!$A28,"")</f>
        <v/>
      </c>
      <c r="Y30" t="str">
        <f>IF(Y$3="Communities &amp; Place",Outputs!$A28,"")</f>
        <v/>
      </c>
      <c r="Z30" t="str">
        <f>IF(Z$3="Communities &amp; Place",Outputs!$A28,"")</f>
        <v/>
      </c>
      <c r="AA30" t="str">
        <f>IF(AA$3="Communities &amp; Place",Outputs!$A28,"")</f>
        <v/>
      </c>
      <c r="AB30" t="str">
        <f>IF(AB$3="Communities &amp; Place",Outputs!$A28,"")</f>
        <v/>
      </c>
      <c r="AC30" t="str">
        <f>IF(AC$3="Communities &amp; Place",Outputs!$A28,"")</f>
        <v/>
      </c>
      <c r="AD30" t="str">
        <f>IF(AD$3="Communities &amp; Place",Outputs!$A28,"")</f>
        <v/>
      </c>
      <c r="AE30" t="str">
        <f>IF(AE$3="Communities &amp; Place",Outputs!$A28,"")</f>
        <v/>
      </c>
    </row>
    <row r="31" spans="1:31" x14ac:dyDescent="0.3">
      <c r="A31" s="361">
        <v>29</v>
      </c>
      <c r="B31" t="str">
        <f>IF(B$3="Communities &amp; Place",Outputs!$A29,"")</f>
        <v/>
      </c>
      <c r="C31" t="str">
        <f>IF(C$3="Communities &amp; Place",Outputs!$A29,"")</f>
        <v/>
      </c>
      <c r="D31" t="str">
        <f>IF(D$3="Communities &amp; Place",Outputs!$A29,"")</f>
        <v/>
      </c>
      <c r="E31" t="str">
        <f>IF(E$3="Communities &amp; Place",Outputs!$A29,"")</f>
        <v/>
      </c>
      <c r="F31" t="str">
        <f>IF(F$3="Communities &amp; Place",Outputs!$A29,"")</f>
        <v/>
      </c>
      <c r="G31" t="str">
        <f>IF(G$3="Communities &amp; Place",Outputs!$A29,"")</f>
        <v/>
      </c>
      <c r="H31" t="str">
        <f>IF(H$3="Communities &amp; Place",Outputs!$A29,"")</f>
        <v/>
      </c>
      <c r="I31" t="str">
        <f>IF(I$3="Communities &amp; Place",Outputs!$A29,"")</f>
        <v/>
      </c>
      <c r="J31" t="str">
        <f>IF(J$3="Communities &amp; Place",Outputs!$A29,"")</f>
        <v/>
      </c>
      <c r="K31" t="str">
        <f>IF(K$3="Communities &amp; Place",Outputs!$A29,"")</f>
        <v/>
      </c>
      <c r="L31" t="str">
        <f>IF(L$3="Communities &amp; Place",Outputs!$A29,"")</f>
        <v/>
      </c>
      <c r="M31" t="str">
        <f>IF(M$3="Communities &amp; Place",Outputs!$A29,"")</f>
        <v/>
      </c>
      <c r="N31" t="str">
        <f>IF(N$3="Communities &amp; Place",Outputs!$A29,"")</f>
        <v/>
      </c>
      <c r="O31" t="str">
        <f>IF(O$3="Communities &amp; Place",Outputs!$A29,"")</f>
        <v/>
      </c>
      <c r="P31" t="str">
        <f>IF(P$3="Communities &amp; Place",Outputs!$A29,"")</f>
        <v/>
      </c>
      <c r="Q31" t="str">
        <f>IF(Q$3="Communities &amp; Place",Outputs!$A29,"")</f>
        <v/>
      </c>
      <c r="R31" t="str">
        <f>IF(R$3="Communities &amp; Place",Outputs!$A29,"")</f>
        <v/>
      </c>
      <c r="S31" t="str">
        <f>IF(S$3="Communities &amp; Place",Outputs!$A29,"")</f>
        <v/>
      </c>
      <c r="T31" t="str">
        <f>IF(T$3="Communities &amp; Place",Outputs!$A29,"")</f>
        <v/>
      </c>
      <c r="U31" t="str">
        <f>IF(U$3="Communities &amp; Place",Outputs!$A29,"")</f>
        <v/>
      </c>
      <c r="V31" t="str">
        <f>IF(V$3="Communities &amp; Place",Outputs!$A29,"")</f>
        <v/>
      </c>
      <c r="W31" t="str">
        <f>IF(W$3="Communities &amp; Place",Outputs!$A29,"")</f>
        <v/>
      </c>
      <c r="X31" t="str">
        <f>IF(X$3="Communities &amp; Place",Outputs!$A29,"")</f>
        <v/>
      </c>
      <c r="Y31" t="str">
        <f>IF(Y$3="Communities &amp; Place",Outputs!$A29,"")</f>
        <v/>
      </c>
      <c r="Z31" t="str">
        <f>IF(Z$3="Communities &amp; Place",Outputs!$A29,"")</f>
        <v/>
      </c>
      <c r="AA31" t="str">
        <f>IF(AA$3="Communities &amp; Place",Outputs!$A29,"")</f>
        <v/>
      </c>
      <c r="AB31" t="str">
        <f>IF(AB$3="Communities &amp; Place",Outputs!$A29,"")</f>
        <v/>
      </c>
      <c r="AC31" t="str">
        <f>IF(AC$3="Communities &amp; Place",Outputs!$A29,"")</f>
        <v/>
      </c>
      <c r="AD31" t="str">
        <f>IF(AD$3="Communities &amp; Place",Outputs!$A29,"")</f>
        <v/>
      </c>
      <c r="AE31" t="str">
        <f>IF(AE$3="Communities &amp; Place",Outputs!$A29,"")</f>
        <v/>
      </c>
    </row>
    <row r="32" spans="1:31" x14ac:dyDescent="0.3">
      <c r="A32" s="361">
        <v>30</v>
      </c>
      <c r="B32" t="str">
        <f>IF(B$3="Communities &amp; Place",Outputs!$A30,"")</f>
        <v/>
      </c>
      <c r="C32" t="str">
        <f>IF(C$3="Communities &amp; Place",Outputs!$A30,"")</f>
        <v/>
      </c>
      <c r="D32" t="str">
        <f>IF(D$3="Communities &amp; Place",Outputs!$A30,"")</f>
        <v/>
      </c>
      <c r="E32" t="str">
        <f>IF(E$3="Communities &amp; Place",Outputs!$A30,"")</f>
        <v/>
      </c>
      <c r="F32" t="str">
        <f>IF(F$3="Communities &amp; Place",Outputs!$A30,"")</f>
        <v/>
      </c>
      <c r="G32" t="str">
        <f>IF(G$3="Communities &amp; Place",Outputs!$A30,"")</f>
        <v/>
      </c>
      <c r="H32" t="str">
        <f>IF(H$3="Communities &amp; Place",Outputs!$A30,"")</f>
        <v/>
      </c>
      <c r="I32" t="str">
        <f>IF(I$3="Communities &amp; Place",Outputs!$A30,"")</f>
        <v/>
      </c>
      <c r="J32" t="str">
        <f>IF(J$3="Communities &amp; Place",Outputs!$A30,"")</f>
        <v/>
      </c>
      <c r="K32" t="str">
        <f>IF(K$3="Communities &amp; Place",Outputs!$A30,"")</f>
        <v/>
      </c>
      <c r="L32" t="str">
        <f>IF(L$3="Communities &amp; Place",Outputs!$A30,"")</f>
        <v/>
      </c>
      <c r="M32" t="str">
        <f>IF(M$3="Communities &amp; Place",Outputs!$A30,"")</f>
        <v/>
      </c>
      <c r="N32" t="str">
        <f>IF(N$3="Communities &amp; Place",Outputs!$A30,"")</f>
        <v/>
      </c>
      <c r="O32" t="str">
        <f>IF(O$3="Communities &amp; Place",Outputs!$A30,"")</f>
        <v/>
      </c>
      <c r="P32" t="str">
        <f>IF(P$3="Communities &amp; Place",Outputs!$A30,"")</f>
        <v/>
      </c>
      <c r="Q32" t="str">
        <f>IF(Q$3="Communities &amp; Place",Outputs!$A30,"")</f>
        <v/>
      </c>
      <c r="R32" t="str">
        <f>IF(R$3="Communities &amp; Place",Outputs!$A30,"")</f>
        <v/>
      </c>
      <c r="S32" t="str">
        <f>IF(S$3="Communities &amp; Place",Outputs!$A30,"")</f>
        <v/>
      </c>
      <c r="T32" t="str">
        <f>IF(T$3="Communities &amp; Place",Outputs!$A30,"")</f>
        <v/>
      </c>
      <c r="U32" t="str">
        <f>IF(U$3="Communities &amp; Place",Outputs!$A30,"")</f>
        <v/>
      </c>
      <c r="V32" t="str">
        <f>IF(V$3="Communities &amp; Place",Outputs!$A30,"")</f>
        <v/>
      </c>
      <c r="W32" t="str">
        <f>IF(W$3="Communities &amp; Place",Outputs!$A30,"")</f>
        <v/>
      </c>
      <c r="X32" t="str">
        <f>IF(X$3="Communities &amp; Place",Outputs!$A30,"")</f>
        <v/>
      </c>
      <c r="Y32" t="str">
        <f>IF(Y$3="Communities &amp; Place",Outputs!$A30,"")</f>
        <v/>
      </c>
      <c r="Z32" t="str">
        <f>IF(Z$3="Communities &amp; Place",Outputs!$A30,"")</f>
        <v/>
      </c>
      <c r="AA32" t="str">
        <f>IF(AA$3="Communities &amp; Place",Outputs!$A30,"")</f>
        <v/>
      </c>
      <c r="AB32" t="str">
        <f>IF(AB$3="Communities &amp; Place",Outputs!$A30,"")</f>
        <v/>
      </c>
      <c r="AC32" t="str">
        <f>IF(AC$3="Communities &amp; Place",Outputs!$A30,"")</f>
        <v/>
      </c>
      <c r="AD32" t="str">
        <f>IF(AD$3="Communities &amp; Place",Outputs!$A30,"")</f>
        <v/>
      </c>
      <c r="AE32" t="str">
        <f>IF(AE$3="Communities &amp; Place",Outputs!$A30,"")</f>
        <v/>
      </c>
    </row>
    <row r="33" spans="1:31" x14ac:dyDescent="0.3">
      <c r="A33" s="361">
        <v>31</v>
      </c>
      <c r="B33" t="str">
        <f>IF(B$3="Communities &amp; Place",Outputs!$A31,"")</f>
        <v/>
      </c>
      <c r="C33" t="str">
        <f>IF(C$3="Communities &amp; Place",Outputs!$A31,"")</f>
        <v/>
      </c>
      <c r="D33" t="str">
        <f>IF(D$3="Communities &amp; Place",Outputs!$A31,"")</f>
        <v/>
      </c>
      <c r="E33" t="str">
        <f>IF(E$3="Communities &amp; Place",Outputs!$A31,"")</f>
        <v/>
      </c>
      <c r="F33" t="str">
        <f>IF(F$3="Communities &amp; Place",Outputs!$A31,"")</f>
        <v/>
      </c>
      <c r="G33" t="str">
        <f>IF(G$3="Communities &amp; Place",Outputs!$A31,"")</f>
        <v/>
      </c>
      <c r="H33" t="str">
        <f>IF(H$3="Communities &amp; Place",Outputs!$A31,"")</f>
        <v/>
      </c>
      <c r="I33" t="str">
        <f>IF(I$3="Communities &amp; Place",Outputs!$A31,"")</f>
        <v/>
      </c>
      <c r="J33" t="str">
        <f>IF(J$3="Communities &amp; Place",Outputs!$A31,"")</f>
        <v/>
      </c>
      <c r="K33" t="str">
        <f>IF(K$3="Communities &amp; Place",Outputs!$A31,"")</f>
        <v/>
      </c>
      <c r="L33" t="str">
        <f>IF(L$3="Communities &amp; Place",Outputs!$A31,"")</f>
        <v/>
      </c>
      <c r="M33" t="str">
        <f>IF(M$3="Communities &amp; Place",Outputs!$A31,"")</f>
        <v/>
      </c>
      <c r="N33" t="str">
        <f>IF(N$3="Communities &amp; Place",Outputs!$A31,"")</f>
        <v/>
      </c>
      <c r="O33" t="str">
        <f>IF(O$3="Communities &amp; Place",Outputs!$A31,"")</f>
        <v/>
      </c>
      <c r="P33" t="str">
        <f>IF(P$3="Communities &amp; Place",Outputs!$A31,"")</f>
        <v/>
      </c>
      <c r="Q33" t="str">
        <f>IF(Q$3="Communities &amp; Place",Outputs!$A31,"")</f>
        <v/>
      </c>
      <c r="R33" t="str">
        <f>IF(R$3="Communities &amp; Place",Outputs!$A31,"")</f>
        <v/>
      </c>
      <c r="S33" t="str">
        <f>IF(S$3="Communities &amp; Place",Outputs!$A31,"")</f>
        <v/>
      </c>
      <c r="T33" t="str">
        <f>IF(T$3="Communities &amp; Place",Outputs!$A31,"")</f>
        <v/>
      </c>
      <c r="U33" t="str">
        <f>IF(U$3="Communities &amp; Place",Outputs!$A31,"")</f>
        <v/>
      </c>
      <c r="V33" t="str">
        <f>IF(V$3="Communities &amp; Place",Outputs!$A31,"")</f>
        <v/>
      </c>
      <c r="W33" t="str">
        <f>IF(W$3="Communities &amp; Place",Outputs!$A31,"")</f>
        <v/>
      </c>
      <c r="X33" t="str">
        <f>IF(X$3="Communities &amp; Place",Outputs!$A31,"")</f>
        <v/>
      </c>
      <c r="Y33" t="str">
        <f>IF(Y$3="Communities &amp; Place",Outputs!$A31,"")</f>
        <v/>
      </c>
      <c r="Z33" t="str">
        <f>IF(Z$3="Communities &amp; Place",Outputs!$A31,"")</f>
        <v/>
      </c>
      <c r="AA33" t="str">
        <f>IF(AA$3="Communities &amp; Place",Outputs!$A31,"")</f>
        <v/>
      </c>
      <c r="AB33" t="str">
        <f>IF(AB$3="Communities &amp; Place",Outputs!$A31,"")</f>
        <v/>
      </c>
      <c r="AC33" t="str">
        <f>IF(AC$3="Communities &amp; Place",Outputs!$A31,"")</f>
        <v/>
      </c>
      <c r="AD33" t="str">
        <f>IF(AD$3="Communities &amp; Place",Outputs!$A31,"")</f>
        <v/>
      </c>
      <c r="AE33" t="str">
        <f>IF(AE$3="Communities &amp; Place",Outputs!$A31,"")</f>
        <v/>
      </c>
    </row>
    <row r="34" spans="1:31" x14ac:dyDescent="0.3">
      <c r="A34" s="361">
        <v>32</v>
      </c>
      <c r="B34" t="str">
        <f>IF(B$3="Communities &amp; Place",Outputs!$A32,"")</f>
        <v/>
      </c>
      <c r="C34" t="str">
        <f>IF(C$3="Communities &amp; Place",Outputs!$A32,"")</f>
        <v/>
      </c>
      <c r="D34" t="str">
        <f>IF(D$3="Communities &amp; Place",Outputs!$A32,"")</f>
        <v/>
      </c>
      <c r="E34" t="str">
        <f>IF(E$3="Communities &amp; Place",Outputs!$A32,"")</f>
        <v/>
      </c>
      <c r="F34" t="str">
        <f>IF(F$3="Communities &amp; Place",Outputs!$A32,"")</f>
        <v/>
      </c>
      <c r="G34" t="str">
        <f>IF(G$3="Communities &amp; Place",Outputs!$A32,"")</f>
        <v/>
      </c>
      <c r="H34" t="str">
        <f>IF(H$3="Communities &amp; Place",Outputs!$A32,"")</f>
        <v/>
      </c>
      <c r="I34" t="str">
        <f>IF(I$3="Communities &amp; Place",Outputs!$A32,"")</f>
        <v/>
      </c>
      <c r="J34" t="str">
        <f>IF(J$3="Communities &amp; Place",Outputs!$A32,"")</f>
        <v/>
      </c>
      <c r="K34" t="str">
        <f>IF(K$3="Communities &amp; Place",Outputs!$A32,"")</f>
        <v/>
      </c>
      <c r="L34" t="str">
        <f>IF(L$3="Communities &amp; Place",Outputs!$A32,"")</f>
        <v/>
      </c>
      <c r="M34" t="str">
        <f>IF(M$3="Communities &amp; Place",Outputs!$A32,"")</f>
        <v/>
      </c>
      <c r="N34" t="str">
        <f>IF(N$3="Communities &amp; Place",Outputs!$A32,"")</f>
        <v/>
      </c>
      <c r="O34" t="str">
        <f>IF(O$3="Communities &amp; Place",Outputs!$A32,"")</f>
        <v/>
      </c>
      <c r="P34" t="str">
        <f>IF(P$3="Communities &amp; Place",Outputs!$A32,"")</f>
        <v/>
      </c>
      <c r="Q34" t="str">
        <f>IF(Q$3="Communities &amp; Place",Outputs!$A32,"")</f>
        <v/>
      </c>
      <c r="R34" t="str">
        <f>IF(R$3="Communities &amp; Place",Outputs!$A32,"")</f>
        <v/>
      </c>
      <c r="S34" t="str">
        <f>IF(S$3="Communities &amp; Place",Outputs!$A32,"")</f>
        <v/>
      </c>
      <c r="T34" t="str">
        <f>IF(T$3="Communities &amp; Place",Outputs!$A32,"")</f>
        <v/>
      </c>
      <c r="U34" t="str">
        <f>IF(U$3="Communities &amp; Place",Outputs!$A32,"")</f>
        <v/>
      </c>
      <c r="V34" t="str">
        <f>IF(V$3="Communities &amp; Place",Outputs!$A32,"")</f>
        <v/>
      </c>
      <c r="W34" t="str">
        <f>IF(W$3="Communities &amp; Place",Outputs!$A32,"")</f>
        <v/>
      </c>
      <c r="X34" t="str">
        <f>IF(X$3="Communities &amp; Place",Outputs!$A32,"")</f>
        <v/>
      </c>
      <c r="Y34" t="str">
        <f>IF(Y$3="Communities &amp; Place",Outputs!$A32,"")</f>
        <v/>
      </c>
      <c r="Z34" t="str">
        <f>IF(Z$3="Communities &amp; Place",Outputs!$A32,"")</f>
        <v/>
      </c>
      <c r="AA34" t="str">
        <f>IF(AA$3="Communities &amp; Place",Outputs!$A32,"")</f>
        <v/>
      </c>
      <c r="AB34" t="str">
        <f>IF(AB$3="Communities &amp; Place",Outputs!$A32,"")</f>
        <v/>
      </c>
      <c r="AC34" t="str">
        <f>IF(AC$3="Communities &amp; Place",Outputs!$A32,"")</f>
        <v/>
      </c>
      <c r="AD34" t="str">
        <f>IF(AD$3="Communities &amp; Place",Outputs!$A32,"")</f>
        <v/>
      </c>
      <c r="AE34" t="str">
        <f>IF(AE$3="Communities &amp; Place",Outputs!$A32,"")</f>
        <v/>
      </c>
    </row>
    <row r="35" spans="1:31" x14ac:dyDescent="0.3">
      <c r="A35" s="361">
        <v>33</v>
      </c>
      <c r="B35" t="str">
        <f>IF(B$3="Communities &amp; Place",Outputs!$A33,"")</f>
        <v/>
      </c>
      <c r="C35" t="str">
        <f>IF(C$3="Communities &amp; Place",Outputs!$A33,"")</f>
        <v/>
      </c>
      <c r="D35" t="str">
        <f>IF(D$3="Communities &amp; Place",Outputs!$A33,"")</f>
        <v/>
      </c>
      <c r="E35" t="str">
        <f>IF(E$3="Communities &amp; Place",Outputs!$A33,"")</f>
        <v/>
      </c>
      <c r="F35" t="str">
        <f>IF(F$3="Communities &amp; Place",Outputs!$A33,"")</f>
        <v/>
      </c>
      <c r="G35" t="str">
        <f>IF(G$3="Communities &amp; Place",Outputs!$A33,"")</f>
        <v/>
      </c>
      <c r="H35" t="str">
        <f>IF(H$3="Communities &amp; Place",Outputs!$A33,"")</f>
        <v/>
      </c>
      <c r="I35" t="str">
        <f>IF(I$3="Communities &amp; Place",Outputs!$A33,"")</f>
        <v/>
      </c>
      <c r="J35" t="str">
        <f>IF(J$3="Communities &amp; Place",Outputs!$A33,"")</f>
        <v/>
      </c>
      <c r="K35" t="str">
        <f>IF(K$3="Communities &amp; Place",Outputs!$A33,"")</f>
        <v/>
      </c>
      <c r="L35" t="str">
        <f>IF(L$3="Communities &amp; Place",Outputs!$A33,"")</f>
        <v/>
      </c>
      <c r="M35" t="str">
        <f>IF(M$3="Communities &amp; Place",Outputs!$A33,"")</f>
        <v/>
      </c>
      <c r="N35" t="str">
        <f>IF(N$3="Communities &amp; Place",Outputs!$A33,"")</f>
        <v/>
      </c>
      <c r="O35" t="str">
        <f>IF(O$3="Communities &amp; Place",Outputs!$A33,"")</f>
        <v/>
      </c>
      <c r="P35" t="str">
        <f>IF(P$3="Communities &amp; Place",Outputs!$A33,"")</f>
        <v/>
      </c>
      <c r="Q35" t="str">
        <f>IF(Q$3="Communities &amp; Place",Outputs!$A33,"")</f>
        <v/>
      </c>
      <c r="R35" t="str">
        <f>IF(R$3="Communities &amp; Place",Outputs!$A33,"")</f>
        <v/>
      </c>
      <c r="S35" t="str">
        <f>IF(S$3="Communities &amp; Place",Outputs!$A33,"")</f>
        <v/>
      </c>
      <c r="T35" t="str">
        <f>IF(T$3="Communities &amp; Place",Outputs!$A33,"")</f>
        <v/>
      </c>
      <c r="U35" t="str">
        <f>IF(U$3="Communities &amp; Place",Outputs!$A33,"")</f>
        <v/>
      </c>
      <c r="V35" t="str">
        <f>IF(V$3="Communities &amp; Place",Outputs!$A33,"")</f>
        <v/>
      </c>
      <c r="W35" t="str">
        <f>IF(W$3="Communities &amp; Place",Outputs!$A33,"")</f>
        <v/>
      </c>
      <c r="X35" t="str">
        <f>IF(X$3="Communities &amp; Place",Outputs!$A33,"")</f>
        <v/>
      </c>
      <c r="Y35" t="str">
        <f>IF(Y$3="Communities &amp; Place",Outputs!$A33,"")</f>
        <v/>
      </c>
      <c r="Z35" t="str">
        <f>IF(Z$3="Communities &amp; Place",Outputs!$A33,"")</f>
        <v/>
      </c>
      <c r="AA35" t="str">
        <f>IF(AA$3="Communities &amp; Place",Outputs!$A33,"")</f>
        <v/>
      </c>
      <c r="AB35" t="str">
        <f>IF(AB$3="Communities &amp; Place",Outputs!$A33,"")</f>
        <v/>
      </c>
      <c r="AC35" t="str">
        <f>IF(AC$3="Communities &amp; Place",Outputs!$A33,"")</f>
        <v/>
      </c>
      <c r="AD35" t="str">
        <f>IF(AD$3="Communities &amp; Place",Outputs!$A33,"")</f>
        <v/>
      </c>
      <c r="AE35" t="str">
        <f>IF(AE$3="Communities &amp; Place",Outputs!$A33,"")</f>
        <v/>
      </c>
    </row>
  </sheetData>
  <phoneticPr fontId="16" type="noConversion"/>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C5C975-402D-45AC-AB99-DC7043F5567C}">
  <sheetPr codeName="Sheet15">
    <tabColor rgb="FF00B050"/>
  </sheetPr>
  <dimension ref="A1:J55"/>
  <sheetViews>
    <sheetView workbookViewId="0">
      <pane ySplit="2" topLeftCell="A18" activePane="bottomLeft" state="frozen"/>
      <selection pane="bottomLeft" activeCell="C22" sqref="C22"/>
    </sheetView>
  </sheetViews>
  <sheetFormatPr defaultColWidth="5.33203125" defaultRowHeight="45.6" customHeight="1" x14ac:dyDescent="0.4"/>
  <cols>
    <col min="1" max="4" width="30.88671875" style="265" customWidth="1"/>
    <col min="5" max="7" width="5.33203125" style="26"/>
    <col min="9" max="9" width="73.109375" style="26" customWidth="1"/>
    <col min="10" max="10" width="18.88671875" style="26" customWidth="1"/>
    <col min="11" max="16384" width="5.33203125" style="26"/>
  </cols>
  <sheetData>
    <row r="1" spans="1:10" s="249" customFormat="1" ht="45.6" customHeight="1" x14ac:dyDescent="0.4">
      <c r="A1" s="245" t="s">
        <v>91</v>
      </c>
      <c r="B1" s="246" t="s">
        <v>92</v>
      </c>
      <c r="C1" s="247" t="s">
        <v>93</v>
      </c>
      <c r="D1" s="248" t="s">
        <v>94</v>
      </c>
    </row>
    <row r="2" spans="1:10" s="255" customFormat="1" ht="45.6" customHeight="1" x14ac:dyDescent="0.3">
      <c r="A2" s="250"/>
      <c r="B2" s="252"/>
      <c r="C2" s="253"/>
      <c r="D2" s="254"/>
    </row>
    <row r="3" spans="1:10" ht="45.6" customHeight="1" x14ac:dyDescent="0.4">
      <c r="A3" s="329" t="s">
        <v>95</v>
      </c>
      <c r="B3" s="330" t="s">
        <v>96</v>
      </c>
      <c r="C3" s="331" t="s">
        <v>97</v>
      </c>
      <c r="D3" s="332" t="s">
        <v>98</v>
      </c>
      <c r="I3" s="250" t="s">
        <v>99</v>
      </c>
      <c r="J3" s="245" t="s">
        <v>91</v>
      </c>
    </row>
    <row r="4" spans="1:10" ht="45.6" customHeight="1" x14ac:dyDescent="0.4">
      <c r="A4" s="329" t="s">
        <v>100</v>
      </c>
      <c r="B4" s="330" t="s">
        <v>101</v>
      </c>
      <c r="C4" s="331" t="s">
        <v>102</v>
      </c>
      <c r="D4" s="332" t="s">
        <v>103</v>
      </c>
      <c r="I4" s="250" t="s">
        <v>104</v>
      </c>
      <c r="J4" s="245" t="s">
        <v>91</v>
      </c>
    </row>
    <row r="5" spans="1:10" ht="45.6" customHeight="1" x14ac:dyDescent="0.4">
      <c r="A5" s="329" t="s">
        <v>105</v>
      </c>
      <c r="B5" s="330" t="s">
        <v>106</v>
      </c>
      <c r="C5" s="331" t="s">
        <v>107</v>
      </c>
      <c r="D5" s="332" t="s">
        <v>108</v>
      </c>
      <c r="I5" s="250" t="s">
        <v>109</v>
      </c>
      <c r="J5" s="245" t="s">
        <v>91</v>
      </c>
    </row>
    <row r="6" spans="1:10" ht="45.6" customHeight="1" x14ac:dyDescent="0.4">
      <c r="A6" s="329" t="s">
        <v>110</v>
      </c>
      <c r="B6" s="330" t="s">
        <v>111</v>
      </c>
      <c r="C6" s="331" t="s">
        <v>112</v>
      </c>
      <c r="D6" s="332" t="s">
        <v>113</v>
      </c>
      <c r="I6" s="250" t="s">
        <v>114</v>
      </c>
      <c r="J6" s="245" t="s">
        <v>91</v>
      </c>
    </row>
    <row r="7" spans="1:10" ht="45.6" customHeight="1" x14ac:dyDescent="0.4">
      <c r="A7" s="329" t="s">
        <v>115</v>
      </c>
      <c r="B7" s="330" t="s">
        <v>116</v>
      </c>
      <c r="C7" s="331" t="s">
        <v>117</v>
      </c>
      <c r="D7" s="332" t="s">
        <v>118</v>
      </c>
      <c r="I7" s="250" t="s">
        <v>119</v>
      </c>
      <c r="J7" s="245" t="s">
        <v>91</v>
      </c>
    </row>
    <row r="8" spans="1:10" ht="45.6" customHeight="1" x14ac:dyDescent="0.4">
      <c r="A8" s="329" t="s">
        <v>120</v>
      </c>
      <c r="B8" s="330" t="s">
        <v>121</v>
      </c>
      <c r="C8" s="331" t="s">
        <v>122</v>
      </c>
      <c r="D8" s="332" t="s">
        <v>123</v>
      </c>
      <c r="I8" s="250" t="s">
        <v>124</v>
      </c>
      <c r="J8" s="245" t="s">
        <v>91</v>
      </c>
    </row>
    <row r="9" spans="1:10" ht="45.6" customHeight="1" x14ac:dyDescent="0.4">
      <c r="A9" s="329" t="s">
        <v>125</v>
      </c>
      <c r="B9" s="330" t="s">
        <v>95</v>
      </c>
      <c r="C9" s="331" t="s">
        <v>126</v>
      </c>
      <c r="I9" s="250" t="s">
        <v>127</v>
      </c>
      <c r="J9" s="245" t="s">
        <v>91</v>
      </c>
    </row>
    <row r="10" spans="1:10" ht="45.6" customHeight="1" x14ac:dyDescent="0.4">
      <c r="A10" s="329" t="s">
        <v>128</v>
      </c>
      <c r="B10" s="330" t="s">
        <v>95</v>
      </c>
      <c r="C10" s="331" t="s">
        <v>129</v>
      </c>
      <c r="I10" s="251" t="s">
        <v>130</v>
      </c>
      <c r="J10" s="245" t="s">
        <v>91</v>
      </c>
    </row>
    <row r="11" spans="1:10" ht="45.6" customHeight="1" x14ac:dyDescent="0.4">
      <c r="A11" s="329" t="s">
        <v>131</v>
      </c>
      <c r="B11" s="330" t="s">
        <v>132</v>
      </c>
      <c r="C11" s="331" t="s">
        <v>133</v>
      </c>
      <c r="I11" s="250" t="s">
        <v>134</v>
      </c>
      <c r="J11" s="245" t="s">
        <v>91</v>
      </c>
    </row>
    <row r="12" spans="1:10" ht="45.6" customHeight="1" x14ac:dyDescent="0.4">
      <c r="A12" s="329" t="s">
        <v>101</v>
      </c>
      <c r="B12" s="330" t="s">
        <v>135</v>
      </c>
      <c r="C12" s="331" t="s">
        <v>136</v>
      </c>
      <c r="I12" s="250" t="s">
        <v>137</v>
      </c>
      <c r="J12" s="245" t="s">
        <v>91</v>
      </c>
    </row>
    <row r="13" spans="1:10" ht="45.6" customHeight="1" x14ac:dyDescent="0.4">
      <c r="A13" s="329" t="s">
        <v>138</v>
      </c>
      <c r="B13" s="330" t="s">
        <v>139</v>
      </c>
      <c r="C13" s="331" t="s">
        <v>140</v>
      </c>
      <c r="I13" s="250" t="s">
        <v>141</v>
      </c>
      <c r="J13" s="245" t="s">
        <v>91</v>
      </c>
    </row>
    <row r="14" spans="1:10" ht="45.6" customHeight="1" x14ac:dyDescent="0.4">
      <c r="A14" s="329" t="s">
        <v>142</v>
      </c>
      <c r="B14" s="330" t="s">
        <v>105</v>
      </c>
      <c r="C14" s="331" t="s">
        <v>143</v>
      </c>
      <c r="I14" s="250" t="s">
        <v>144</v>
      </c>
      <c r="J14" s="245" t="s">
        <v>91</v>
      </c>
    </row>
    <row r="15" spans="1:10" ht="45.6" customHeight="1" x14ac:dyDescent="0.4">
      <c r="A15" s="329" t="s">
        <v>145</v>
      </c>
      <c r="B15" s="330" t="s">
        <v>110</v>
      </c>
      <c r="C15" s="331" t="s">
        <v>146</v>
      </c>
      <c r="I15" s="250" t="s">
        <v>147</v>
      </c>
      <c r="J15" s="245" t="s">
        <v>91</v>
      </c>
    </row>
    <row r="16" spans="1:10" ht="45.6" customHeight="1" x14ac:dyDescent="0.4">
      <c r="A16" s="329" t="s">
        <v>148</v>
      </c>
      <c r="B16" s="330" t="s">
        <v>149</v>
      </c>
      <c r="C16" s="331" t="s">
        <v>150</v>
      </c>
      <c r="I16" s="250" t="s">
        <v>151</v>
      </c>
      <c r="J16" s="245" t="s">
        <v>91</v>
      </c>
    </row>
    <row r="17" spans="1:10" ht="45.6" customHeight="1" x14ac:dyDescent="0.4">
      <c r="A17" s="329" t="s">
        <v>135</v>
      </c>
      <c r="B17" s="330" t="s">
        <v>152</v>
      </c>
      <c r="C17" s="331" t="s">
        <v>153</v>
      </c>
      <c r="I17" s="250" t="s">
        <v>154</v>
      </c>
      <c r="J17" s="245" t="s">
        <v>91</v>
      </c>
    </row>
    <row r="18" spans="1:10" ht="45.6" customHeight="1" x14ac:dyDescent="0.4">
      <c r="A18" s="329" t="s">
        <v>155</v>
      </c>
      <c r="B18" s="330" t="s">
        <v>156</v>
      </c>
      <c r="C18" s="331" t="s">
        <v>157</v>
      </c>
      <c r="I18" s="252" t="s">
        <v>158</v>
      </c>
      <c r="J18" s="246" t="s">
        <v>92</v>
      </c>
    </row>
    <row r="19" spans="1:10" ht="45.6" customHeight="1" x14ac:dyDescent="0.4">
      <c r="A19" s="329" t="s">
        <v>159</v>
      </c>
      <c r="B19" s="330" t="s">
        <v>160</v>
      </c>
      <c r="C19" s="331" t="s">
        <v>161</v>
      </c>
      <c r="I19" s="252" t="s">
        <v>162</v>
      </c>
      <c r="J19" s="246" t="s">
        <v>92</v>
      </c>
    </row>
    <row r="20" spans="1:10" ht="45.6" customHeight="1" x14ac:dyDescent="0.4">
      <c r="A20" s="329" t="s">
        <v>163</v>
      </c>
      <c r="B20" s="330" t="s">
        <v>120</v>
      </c>
      <c r="C20" s="331" t="s">
        <v>139</v>
      </c>
      <c r="I20" s="252" t="s">
        <v>164</v>
      </c>
      <c r="J20" s="246" t="s">
        <v>92</v>
      </c>
    </row>
    <row r="21" spans="1:10" ht="45.6" customHeight="1" x14ac:dyDescent="0.4">
      <c r="A21" s="329" t="s">
        <v>165</v>
      </c>
      <c r="B21" s="330" t="s">
        <v>125</v>
      </c>
      <c r="C21" s="333" t="s">
        <v>166</v>
      </c>
      <c r="I21" s="252" t="s">
        <v>167</v>
      </c>
      <c r="J21" s="246" t="s">
        <v>92</v>
      </c>
    </row>
    <row r="22" spans="1:10" ht="45.6" customHeight="1" x14ac:dyDescent="0.4">
      <c r="A22" s="329" t="s">
        <v>121</v>
      </c>
      <c r="B22" s="330" t="s">
        <v>128</v>
      </c>
      <c r="I22" s="252" t="s">
        <v>168</v>
      </c>
      <c r="J22" s="246" t="s">
        <v>92</v>
      </c>
    </row>
    <row r="23" spans="1:10" ht="45.6" customHeight="1" x14ac:dyDescent="0.4">
      <c r="A23" s="329" t="s">
        <v>149</v>
      </c>
      <c r="B23" s="330" t="s">
        <v>169</v>
      </c>
      <c r="I23" s="252" t="s">
        <v>170</v>
      </c>
      <c r="J23" s="246" t="s">
        <v>92</v>
      </c>
    </row>
    <row r="24" spans="1:10" ht="45.6" customHeight="1" x14ac:dyDescent="0.4">
      <c r="A24" s="329" t="s">
        <v>116</v>
      </c>
      <c r="B24" s="330" t="s">
        <v>171</v>
      </c>
      <c r="I24" s="252" t="s">
        <v>172</v>
      </c>
      <c r="J24" s="246" t="s">
        <v>92</v>
      </c>
    </row>
    <row r="25" spans="1:10" ht="45.6" customHeight="1" x14ac:dyDescent="0.4">
      <c r="A25" s="329" t="s">
        <v>146</v>
      </c>
      <c r="I25" s="252" t="s">
        <v>173</v>
      </c>
      <c r="J25" s="246" t="s">
        <v>92</v>
      </c>
    </row>
    <row r="26" spans="1:10" ht="45.6" customHeight="1" x14ac:dyDescent="0.4">
      <c r="A26" s="329" t="s">
        <v>174</v>
      </c>
      <c r="I26" s="252" t="s">
        <v>175</v>
      </c>
      <c r="J26" s="246" t="s">
        <v>92</v>
      </c>
    </row>
    <row r="27" spans="1:10" ht="45.6" customHeight="1" x14ac:dyDescent="0.4">
      <c r="A27" s="329" t="s">
        <v>132</v>
      </c>
      <c r="I27" s="252" t="s">
        <v>176</v>
      </c>
      <c r="J27" s="246" t="s">
        <v>92</v>
      </c>
    </row>
    <row r="28" spans="1:10" ht="45.6" customHeight="1" x14ac:dyDescent="0.4">
      <c r="A28" s="329" t="s">
        <v>177</v>
      </c>
      <c r="I28" s="252" t="s">
        <v>178</v>
      </c>
      <c r="J28" s="246" t="s">
        <v>92</v>
      </c>
    </row>
    <row r="29" spans="1:10" ht="45.6" customHeight="1" x14ac:dyDescent="0.4">
      <c r="A29" s="329" t="s">
        <v>139</v>
      </c>
      <c r="I29" s="252" t="s">
        <v>179</v>
      </c>
      <c r="J29" s="246" t="s">
        <v>92</v>
      </c>
    </row>
    <row r="30" spans="1:10" ht="45.6" customHeight="1" x14ac:dyDescent="0.4">
      <c r="A30" s="329" t="s">
        <v>169</v>
      </c>
      <c r="I30" s="252" t="s">
        <v>180</v>
      </c>
      <c r="J30" s="246" t="s">
        <v>92</v>
      </c>
    </row>
    <row r="31" spans="1:10" ht="45.6" customHeight="1" x14ac:dyDescent="0.4">
      <c r="A31" s="329" t="s">
        <v>171</v>
      </c>
      <c r="I31" s="252" t="s">
        <v>181</v>
      </c>
      <c r="J31" s="246" t="s">
        <v>92</v>
      </c>
    </row>
    <row r="32" spans="1:10" ht="45.6" customHeight="1" x14ac:dyDescent="0.4">
      <c r="A32" s="334" t="s">
        <v>182</v>
      </c>
      <c r="I32" s="252" t="s">
        <v>183</v>
      </c>
      <c r="J32" s="246" t="s">
        <v>92</v>
      </c>
    </row>
    <row r="33" spans="1:10" ht="45.6" customHeight="1" x14ac:dyDescent="0.4">
      <c r="A33" s="329" t="s">
        <v>184</v>
      </c>
      <c r="I33" s="252" t="s">
        <v>185</v>
      </c>
      <c r="J33" s="246" t="s">
        <v>92</v>
      </c>
    </row>
    <row r="34" spans="1:10" ht="45.6" customHeight="1" x14ac:dyDescent="0.4">
      <c r="I34" s="252" t="s">
        <v>186</v>
      </c>
      <c r="J34" s="246" t="s">
        <v>92</v>
      </c>
    </row>
    <row r="35" spans="1:10" ht="45.6" customHeight="1" x14ac:dyDescent="0.4">
      <c r="I35" s="252" t="s">
        <v>187</v>
      </c>
      <c r="J35" s="246" t="s">
        <v>92</v>
      </c>
    </row>
    <row r="36" spans="1:10" ht="45.6" customHeight="1" x14ac:dyDescent="0.4">
      <c r="I36" s="253" t="s">
        <v>188</v>
      </c>
      <c r="J36" s="247" t="s">
        <v>93</v>
      </c>
    </row>
    <row r="37" spans="1:10" ht="45.6" customHeight="1" x14ac:dyDescent="0.4">
      <c r="I37" s="253" t="s">
        <v>189</v>
      </c>
      <c r="J37" s="247" t="s">
        <v>93</v>
      </c>
    </row>
    <row r="38" spans="1:10" ht="45.6" customHeight="1" x14ac:dyDescent="0.4">
      <c r="I38" s="253" t="s">
        <v>190</v>
      </c>
      <c r="J38" s="247" t="s">
        <v>93</v>
      </c>
    </row>
    <row r="39" spans="1:10" ht="45.6" customHeight="1" x14ac:dyDescent="0.4">
      <c r="I39" s="253" t="s">
        <v>191</v>
      </c>
      <c r="J39" s="247" t="s">
        <v>93</v>
      </c>
    </row>
    <row r="40" spans="1:10" ht="45.6" customHeight="1" x14ac:dyDescent="0.4">
      <c r="I40" s="253" t="s">
        <v>192</v>
      </c>
      <c r="J40" s="247" t="s">
        <v>93</v>
      </c>
    </row>
    <row r="41" spans="1:10" ht="45.6" customHeight="1" x14ac:dyDescent="0.4">
      <c r="I41" s="253" t="s">
        <v>193</v>
      </c>
      <c r="J41" s="247" t="s">
        <v>93</v>
      </c>
    </row>
    <row r="42" spans="1:10" ht="45.6" customHeight="1" x14ac:dyDescent="0.4">
      <c r="I42" s="253" t="s">
        <v>194</v>
      </c>
      <c r="J42" s="247" t="s">
        <v>93</v>
      </c>
    </row>
    <row r="43" spans="1:10" ht="45.6" customHeight="1" x14ac:dyDescent="0.4">
      <c r="I43" s="253" t="s">
        <v>195</v>
      </c>
      <c r="J43" s="247" t="s">
        <v>93</v>
      </c>
    </row>
    <row r="44" spans="1:10" ht="45.6" customHeight="1" x14ac:dyDescent="0.4">
      <c r="I44" s="253" t="s">
        <v>196</v>
      </c>
      <c r="J44" s="247" t="s">
        <v>93</v>
      </c>
    </row>
    <row r="45" spans="1:10" ht="45.6" customHeight="1" x14ac:dyDescent="0.4">
      <c r="I45" s="253" t="s">
        <v>197</v>
      </c>
      <c r="J45" s="247" t="s">
        <v>93</v>
      </c>
    </row>
    <row r="46" spans="1:10" ht="45.6" customHeight="1" x14ac:dyDescent="0.4">
      <c r="I46" s="254" t="s">
        <v>198</v>
      </c>
      <c r="J46" s="248" t="s">
        <v>94</v>
      </c>
    </row>
    <row r="47" spans="1:10" ht="45.6" customHeight="1" x14ac:dyDescent="0.4">
      <c r="I47" s="254" t="s">
        <v>199</v>
      </c>
      <c r="J47" s="248" t="s">
        <v>94</v>
      </c>
    </row>
    <row r="48" spans="1:10" ht="45.6" customHeight="1" x14ac:dyDescent="0.4">
      <c r="I48" s="254" t="s">
        <v>200</v>
      </c>
      <c r="J48" s="248" t="s">
        <v>94</v>
      </c>
    </row>
    <row r="49" spans="9:10" ht="45.6" customHeight="1" x14ac:dyDescent="0.4">
      <c r="I49" s="254" t="s">
        <v>201</v>
      </c>
      <c r="J49" s="248" t="s">
        <v>94</v>
      </c>
    </row>
    <row r="50" spans="9:10" ht="45.6" customHeight="1" x14ac:dyDescent="0.4">
      <c r="I50" s="254" t="s">
        <v>202</v>
      </c>
      <c r="J50" s="248" t="s">
        <v>94</v>
      </c>
    </row>
    <row r="51" spans="9:10" ht="45.6" customHeight="1" x14ac:dyDescent="0.4">
      <c r="I51" s="254" t="s">
        <v>203</v>
      </c>
      <c r="J51" s="248" t="s">
        <v>94</v>
      </c>
    </row>
    <row r="52" spans="9:10" ht="45.6" customHeight="1" x14ac:dyDescent="0.4">
      <c r="I52" s="254" t="s">
        <v>204</v>
      </c>
      <c r="J52" s="248" t="s">
        <v>94</v>
      </c>
    </row>
    <row r="53" spans="9:10" ht="45.6" customHeight="1" x14ac:dyDescent="0.4">
      <c r="I53" s="254" t="s">
        <v>205</v>
      </c>
      <c r="J53" s="248" t="s">
        <v>94</v>
      </c>
    </row>
    <row r="54" spans="9:10" ht="45.6" customHeight="1" x14ac:dyDescent="0.4">
      <c r="I54" s="254" t="s">
        <v>206</v>
      </c>
      <c r="J54" s="248" t="s">
        <v>94</v>
      </c>
    </row>
    <row r="55" spans="9:10" ht="45.6" customHeight="1" x14ac:dyDescent="0.4">
      <c r="I55" s="254" t="s">
        <v>207</v>
      </c>
      <c r="J55" s="248" t="s">
        <v>94</v>
      </c>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0E1D7C-AD58-4329-A5AD-E3BF3F23497E}">
  <sheetPr codeName="Sheet4">
    <tabColor theme="7" tint="0.79998168889431442"/>
    <pageSetUpPr fitToPage="1"/>
  </sheetPr>
  <dimension ref="A1:AO44"/>
  <sheetViews>
    <sheetView showGridLines="0" zoomScaleNormal="100" workbookViewId="0">
      <selection activeCell="A13" sqref="A13"/>
    </sheetView>
  </sheetViews>
  <sheetFormatPr defaultColWidth="8.6640625" defaultRowHeight="16.8" x14ac:dyDescent="0.4"/>
  <cols>
    <col min="1" max="1" width="47.44140625" style="27" customWidth="1"/>
    <col min="2" max="2" width="41.44140625" style="27" customWidth="1"/>
    <col min="3" max="3" width="15" style="350" customWidth="1"/>
    <col min="4" max="4" width="17" style="350" customWidth="1"/>
    <col min="5" max="8" width="15" style="350" customWidth="1"/>
    <col min="9" max="9" width="14.6640625" style="27" customWidth="1"/>
    <col min="10" max="10" width="29.5546875" style="27" customWidth="1"/>
    <col min="11" max="12" width="47.44140625" style="27" customWidth="1"/>
    <col min="13" max="16384" width="8.6640625" style="27"/>
  </cols>
  <sheetData>
    <row r="1" spans="1:41" ht="9.6" customHeight="1" x14ac:dyDescent="0.4">
      <c r="A1" s="26"/>
      <c r="B1" s="26"/>
      <c r="C1" s="351"/>
      <c r="D1" s="351"/>
      <c r="E1" s="351"/>
      <c r="F1" s="351"/>
      <c r="G1" s="351"/>
      <c r="H1" s="351"/>
      <c r="I1" s="26"/>
      <c r="J1" s="26"/>
      <c r="K1" s="26"/>
      <c r="L1" s="26"/>
    </row>
    <row r="2" spans="1:41" ht="38.700000000000003" customHeight="1" x14ac:dyDescent="0.4">
      <c r="A2" s="422" t="s">
        <v>0</v>
      </c>
      <c r="B2" s="422"/>
      <c r="C2" s="422"/>
      <c r="D2" s="422"/>
      <c r="E2" s="422"/>
      <c r="F2" s="422"/>
      <c r="G2" s="422"/>
      <c r="H2" s="422"/>
      <c r="I2" s="422"/>
      <c r="J2" s="422"/>
      <c r="K2" s="422"/>
      <c r="L2" s="422"/>
      <c r="M2" s="337"/>
      <c r="N2" s="337"/>
      <c r="O2" s="337"/>
      <c r="P2" s="337"/>
      <c r="Q2" s="337"/>
      <c r="R2" s="337"/>
      <c r="S2" s="337"/>
      <c r="T2" s="337"/>
      <c r="U2" s="337"/>
      <c r="V2" s="337"/>
      <c r="W2" s="337"/>
      <c r="X2" s="337"/>
      <c r="Y2" s="337"/>
      <c r="Z2" s="337"/>
      <c r="AA2" s="337"/>
      <c r="AB2" s="337"/>
      <c r="AC2" s="337"/>
      <c r="AD2" s="337"/>
      <c r="AE2" s="337"/>
      <c r="AF2" s="337"/>
      <c r="AG2" s="337"/>
      <c r="AH2" s="337"/>
      <c r="AI2" s="337"/>
      <c r="AJ2" s="337"/>
      <c r="AK2" s="337"/>
      <c r="AL2" s="337"/>
      <c r="AM2" s="337"/>
      <c r="AN2" s="337"/>
      <c r="AO2" s="337"/>
    </row>
    <row r="3" spans="1:41" s="99" customFormat="1" ht="37.200000000000003" customHeight="1" x14ac:dyDescent="0.7">
      <c r="A3" s="464" t="s">
        <v>208</v>
      </c>
      <c r="B3" s="465"/>
      <c r="C3" s="465"/>
      <c r="D3" s="465"/>
      <c r="E3" s="465"/>
      <c r="F3" s="465"/>
      <c r="G3" s="465"/>
      <c r="H3" s="465"/>
      <c r="I3" s="465"/>
      <c r="J3" s="465"/>
      <c r="K3" s="465"/>
      <c r="L3" s="465"/>
    </row>
    <row r="4" spans="1:41" ht="17.399999999999999" thickBot="1" x14ac:dyDescent="0.45">
      <c r="A4" s="26"/>
      <c r="B4" s="26"/>
      <c r="C4" s="351"/>
      <c r="D4" s="351"/>
      <c r="E4" s="351"/>
      <c r="F4" s="351"/>
      <c r="G4" s="351"/>
      <c r="H4" s="351"/>
      <c r="I4" s="26"/>
      <c r="J4" s="26"/>
      <c r="K4" s="26"/>
      <c r="L4" s="26"/>
    </row>
    <row r="5" spans="1:41" ht="21" customHeight="1" thickBot="1" x14ac:dyDescent="0.45">
      <c r="A5" s="318" t="s">
        <v>2</v>
      </c>
      <c r="B5" s="457" t="str">
        <f>IF('Project Summary'!$C$5="","",'Project Summary'!$C$5)</f>
        <v/>
      </c>
      <c r="C5" s="457"/>
      <c r="D5" s="458"/>
      <c r="E5" s="351"/>
      <c r="F5" s="351"/>
      <c r="G5" s="351"/>
      <c r="H5" s="351"/>
      <c r="I5" s="26"/>
      <c r="J5" s="26"/>
      <c r="K5" s="26"/>
      <c r="L5" s="26"/>
    </row>
    <row r="6" spans="1:41" ht="21" customHeight="1" thickBot="1" x14ac:dyDescent="0.45">
      <c r="A6" s="318" t="s">
        <v>3</v>
      </c>
      <c r="B6" s="457" t="str">
        <f>IF('Project Summary'!$C$6="","",'Project Summary'!$C$6)</f>
        <v/>
      </c>
      <c r="C6" s="457"/>
      <c r="D6" s="458"/>
      <c r="E6" s="351"/>
      <c r="F6" s="351"/>
      <c r="G6" s="351"/>
      <c r="H6" s="351"/>
      <c r="I6" s="26"/>
      <c r="J6" s="26"/>
      <c r="K6" s="26"/>
      <c r="L6" s="26"/>
    </row>
    <row r="7" spans="1:41" ht="21" customHeight="1" thickBot="1" x14ac:dyDescent="0.45">
      <c r="A7" s="318" t="s">
        <v>20</v>
      </c>
      <c r="B7" s="457" t="str">
        <f>IF('Project Summary'!$C$7="","",'Project Summary'!$C$7)</f>
        <v/>
      </c>
      <c r="C7" s="457"/>
      <c r="D7" s="458"/>
      <c r="E7" s="351"/>
      <c r="F7" s="351"/>
      <c r="G7" s="351"/>
      <c r="H7" s="351"/>
      <c r="I7" s="26"/>
      <c r="J7" s="26"/>
      <c r="K7" s="26"/>
      <c r="L7" s="26"/>
    </row>
    <row r="8" spans="1:41" ht="19.5" customHeight="1" x14ac:dyDescent="0.4">
      <c r="A8" s="263"/>
      <c r="B8" s="264"/>
      <c r="C8" s="352"/>
      <c r="D8" s="352"/>
      <c r="E8" s="352"/>
      <c r="F8" s="352"/>
      <c r="G8" s="352"/>
      <c r="H8" s="352"/>
      <c r="I8" s="264"/>
      <c r="J8" s="265"/>
      <c r="K8" s="26"/>
      <c r="L8" s="265"/>
    </row>
    <row r="9" spans="1:41" ht="45" customHeight="1" x14ac:dyDescent="0.4">
      <c r="A9" s="475" t="s">
        <v>209</v>
      </c>
      <c r="B9" s="476"/>
      <c r="C9" s="476"/>
      <c r="D9" s="476"/>
      <c r="E9" s="476"/>
      <c r="F9" s="476"/>
      <c r="G9" s="476"/>
      <c r="H9" s="476"/>
      <c r="I9" s="476"/>
      <c r="J9" s="476"/>
      <c r="K9" s="476"/>
      <c r="L9" s="477"/>
    </row>
    <row r="10" spans="1:41" ht="15" customHeight="1" thickBot="1" x14ac:dyDescent="0.5">
      <c r="A10" s="338"/>
      <c r="B10" s="338"/>
      <c r="C10" s="355"/>
      <c r="D10" s="355"/>
      <c r="E10" s="355"/>
      <c r="F10" s="355"/>
      <c r="G10" s="355"/>
      <c r="H10" s="355"/>
      <c r="I10" s="338"/>
      <c r="J10" s="338"/>
      <c r="K10" s="338"/>
      <c r="L10" s="338"/>
    </row>
    <row r="11" spans="1:41" ht="19.95" customHeight="1" thickBot="1" x14ac:dyDescent="0.5">
      <c r="A11" s="26"/>
      <c r="B11" s="26"/>
      <c r="C11" s="485" t="s">
        <v>210</v>
      </c>
      <c r="D11" s="486"/>
      <c r="E11" s="486"/>
      <c r="F11" s="486"/>
      <c r="G11" s="486"/>
      <c r="H11" s="486"/>
      <c r="I11" s="487"/>
      <c r="J11" s="26"/>
      <c r="K11" s="26"/>
      <c r="L11" s="26"/>
    </row>
    <row r="12" spans="1:41" s="17" customFormat="1" ht="73.5" customHeight="1" x14ac:dyDescent="0.45">
      <c r="A12" s="18" t="s">
        <v>211</v>
      </c>
      <c r="B12" s="18" t="s">
        <v>212</v>
      </c>
      <c r="C12" s="356" t="s">
        <v>61</v>
      </c>
      <c r="D12" s="356" t="s">
        <v>62</v>
      </c>
      <c r="E12" s="356" t="s">
        <v>63</v>
      </c>
      <c r="F12" s="356" t="s">
        <v>64</v>
      </c>
      <c r="G12" s="356" t="s">
        <v>65</v>
      </c>
      <c r="H12" s="356" t="s">
        <v>66</v>
      </c>
      <c r="I12" s="356" t="s">
        <v>67</v>
      </c>
      <c r="J12" s="18" t="s">
        <v>68</v>
      </c>
      <c r="K12" s="18" t="s">
        <v>213</v>
      </c>
      <c r="L12" s="18" t="s">
        <v>214</v>
      </c>
    </row>
    <row r="13" spans="1:41" s="121" customFormat="1" ht="40.200000000000003" customHeight="1" x14ac:dyDescent="0.3">
      <c r="A13" s="266"/>
      <c r="B13" s="266"/>
      <c r="C13" s="354"/>
      <c r="D13" s="354"/>
      <c r="E13" s="354"/>
      <c r="F13" s="354"/>
      <c r="G13" s="354"/>
      <c r="H13" s="354"/>
      <c r="I13" s="276">
        <f t="shared" ref="I13:I30" si="0">SUM(C13:H13)</f>
        <v>0</v>
      </c>
      <c r="J13" s="277" t="str">
        <f>IF(B13="","",(VLOOKUP(B13,Measurements!$D$2:$E$62,2,FALSE)))</f>
        <v/>
      </c>
      <c r="K13" s="267"/>
      <c r="L13" s="267"/>
    </row>
    <row r="14" spans="1:41" s="121" customFormat="1" ht="40.200000000000003" customHeight="1" x14ac:dyDescent="0.3">
      <c r="A14" s="266"/>
      <c r="B14" s="266"/>
      <c r="C14" s="354"/>
      <c r="D14" s="354"/>
      <c r="E14" s="354"/>
      <c r="F14" s="354"/>
      <c r="G14" s="354"/>
      <c r="H14" s="354"/>
      <c r="I14" s="276">
        <f t="shared" si="0"/>
        <v>0</v>
      </c>
      <c r="J14" s="277" t="str">
        <f>IF(B14="","",(VLOOKUP(B14,Measurements!$D$2:$E$62,2,FALSE)))</f>
        <v/>
      </c>
      <c r="K14" s="267"/>
      <c r="L14" s="267"/>
    </row>
    <row r="15" spans="1:41" s="121" customFormat="1" ht="40.200000000000003" customHeight="1" x14ac:dyDescent="0.3">
      <c r="A15" s="266"/>
      <c r="B15" s="266"/>
      <c r="C15" s="354"/>
      <c r="D15" s="354"/>
      <c r="E15" s="354"/>
      <c r="F15" s="354"/>
      <c r="G15" s="354"/>
      <c r="H15" s="354"/>
      <c r="I15" s="276">
        <f t="shared" si="0"/>
        <v>0</v>
      </c>
      <c r="J15" s="277" t="str">
        <f>IF(B15="","",(VLOOKUP(B15,Measurements!$D$2:$E$62,2,FALSE)))</f>
        <v/>
      </c>
      <c r="K15" s="267"/>
      <c r="L15" s="267"/>
    </row>
    <row r="16" spans="1:41" s="121" customFormat="1" ht="40.200000000000003" customHeight="1" x14ac:dyDescent="0.3">
      <c r="A16" s="266"/>
      <c r="B16" s="266"/>
      <c r="C16" s="354"/>
      <c r="D16" s="354"/>
      <c r="E16" s="354"/>
      <c r="F16" s="354"/>
      <c r="G16" s="354"/>
      <c r="H16" s="354"/>
      <c r="I16" s="276">
        <f t="shared" si="0"/>
        <v>0</v>
      </c>
      <c r="J16" s="277" t="str">
        <f>IF(B16="","",(VLOOKUP(B16,Measurements!$D$2:$E$62,2,FALSE)))</f>
        <v/>
      </c>
      <c r="K16" s="267"/>
      <c r="L16" s="267"/>
    </row>
    <row r="17" spans="1:12" s="121" customFormat="1" ht="40.200000000000003" customHeight="1" x14ac:dyDescent="0.3">
      <c r="A17" s="266"/>
      <c r="B17" s="266"/>
      <c r="C17" s="354"/>
      <c r="D17" s="354"/>
      <c r="E17" s="354"/>
      <c r="F17" s="354"/>
      <c r="G17" s="354"/>
      <c r="H17" s="354"/>
      <c r="I17" s="276">
        <f t="shared" si="0"/>
        <v>0</v>
      </c>
      <c r="J17" s="277" t="str">
        <f>IF(B17="","",(VLOOKUP(B17,Measurements!$D$2:$E$62,2,FALSE)))</f>
        <v/>
      </c>
      <c r="K17" s="267"/>
      <c r="L17" s="267"/>
    </row>
    <row r="18" spans="1:12" s="121" customFormat="1" ht="40.200000000000003" customHeight="1" x14ac:dyDescent="0.3">
      <c r="A18" s="266"/>
      <c r="B18" s="266"/>
      <c r="C18" s="354"/>
      <c r="D18" s="354"/>
      <c r="E18" s="354"/>
      <c r="F18" s="354"/>
      <c r="G18" s="354"/>
      <c r="H18" s="354"/>
      <c r="I18" s="276">
        <f t="shared" si="0"/>
        <v>0</v>
      </c>
      <c r="J18" s="277" t="str">
        <f>IF(B18="","",(VLOOKUP(B18,Measurements!$D$2:$E$62,2,FALSE)))</f>
        <v/>
      </c>
      <c r="K18" s="267"/>
      <c r="L18" s="267"/>
    </row>
    <row r="19" spans="1:12" s="121" customFormat="1" ht="40.200000000000003" customHeight="1" x14ac:dyDescent="0.3">
      <c r="A19" s="266"/>
      <c r="B19" s="266"/>
      <c r="C19" s="354"/>
      <c r="D19" s="354"/>
      <c r="E19" s="354"/>
      <c r="F19" s="354"/>
      <c r="G19" s="354"/>
      <c r="H19" s="354"/>
      <c r="I19" s="276">
        <f t="shared" si="0"/>
        <v>0</v>
      </c>
      <c r="J19" s="277" t="str">
        <f>IF(B19="","",(VLOOKUP(B19,Measurements!$D$2:$E$62,2,FALSE)))</f>
        <v/>
      </c>
      <c r="K19" s="267"/>
      <c r="L19" s="267"/>
    </row>
    <row r="20" spans="1:12" s="121" customFormat="1" ht="40.200000000000003" customHeight="1" x14ac:dyDescent="0.3">
      <c r="A20" s="266"/>
      <c r="B20" s="266"/>
      <c r="C20" s="354"/>
      <c r="D20" s="354"/>
      <c r="E20" s="354"/>
      <c r="F20" s="354"/>
      <c r="G20" s="354"/>
      <c r="H20" s="354"/>
      <c r="I20" s="276">
        <f t="shared" si="0"/>
        <v>0</v>
      </c>
      <c r="J20" s="277" t="str">
        <f>IF(B20="","",(VLOOKUP(B20,Measurements!$D$2:$E$62,2,FALSE)))</f>
        <v/>
      </c>
      <c r="K20" s="267"/>
      <c r="L20" s="267"/>
    </row>
    <row r="21" spans="1:12" s="121" customFormat="1" ht="40.200000000000003" customHeight="1" x14ac:dyDescent="0.3">
      <c r="A21" s="266"/>
      <c r="B21" s="266"/>
      <c r="C21" s="354"/>
      <c r="D21" s="354"/>
      <c r="E21" s="354"/>
      <c r="F21" s="354"/>
      <c r="G21" s="354"/>
      <c r="H21" s="354"/>
      <c r="I21" s="276">
        <f t="shared" si="0"/>
        <v>0</v>
      </c>
      <c r="J21" s="277" t="str">
        <f>IF(B21="","",(VLOOKUP(B21,Measurements!$D$2:$E$62,2,FALSE)))</f>
        <v/>
      </c>
      <c r="K21" s="267"/>
      <c r="L21" s="267"/>
    </row>
    <row r="22" spans="1:12" s="121" customFormat="1" ht="40.200000000000003" customHeight="1" x14ac:dyDescent="0.3">
      <c r="A22" s="266"/>
      <c r="B22" s="266"/>
      <c r="C22" s="354"/>
      <c r="D22" s="354"/>
      <c r="E22" s="354"/>
      <c r="F22" s="354"/>
      <c r="G22" s="354"/>
      <c r="H22" s="354"/>
      <c r="I22" s="276">
        <f t="shared" si="0"/>
        <v>0</v>
      </c>
      <c r="J22" s="277" t="str">
        <f>IF(B22="","",(VLOOKUP(B22,Measurements!$D$2:$E$62,2,FALSE)))</f>
        <v/>
      </c>
      <c r="K22" s="267"/>
      <c r="L22" s="267"/>
    </row>
    <row r="23" spans="1:12" s="121" customFormat="1" ht="40.200000000000003" customHeight="1" x14ac:dyDescent="0.3">
      <c r="A23" s="266"/>
      <c r="B23" s="266"/>
      <c r="C23" s="354"/>
      <c r="D23" s="354"/>
      <c r="E23" s="354"/>
      <c r="F23" s="354"/>
      <c r="G23" s="354"/>
      <c r="H23" s="354"/>
      <c r="I23" s="276">
        <f t="shared" si="0"/>
        <v>0</v>
      </c>
      <c r="J23" s="277" t="str">
        <f>IF(B23="","",(VLOOKUP(B23,Measurements!$D$2:$E$62,2,FALSE)))</f>
        <v/>
      </c>
      <c r="K23" s="267"/>
      <c r="L23" s="267"/>
    </row>
    <row r="24" spans="1:12" s="121" customFormat="1" ht="40.200000000000003" customHeight="1" x14ac:dyDescent="0.3">
      <c r="A24" s="266"/>
      <c r="B24" s="266"/>
      <c r="C24" s="354"/>
      <c r="D24" s="354"/>
      <c r="E24" s="354"/>
      <c r="F24" s="354"/>
      <c r="G24" s="354"/>
      <c r="H24" s="354"/>
      <c r="I24" s="276">
        <f t="shared" si="0"/>
        <v>0</v>
      </c>
      <c r="J24" s="277" t="str">
        <f>IF(B24="","",(VLOOKUP(B24,Measurements!$D$2:$E$62,2,FALSE)))</f>
        <v/>
      </c>
      <c r="K24" s="267"/>
      <c r="L24" s="267"/>
    </row>
    <row r="25" spans="1:12" s="121" customFormat="1" ht="40.200000000000003" customHeight="1" x14ac:dyDescent="0.3">
      <c r="A25" s="266"/>
      <c r="B25" s="266"/>
      <c r="C25" s="354"/>
      <c r="D25" s="354"/>
      <c r="E25" s="354"/>
      <c r="F25" s="354"/>
      <c r="G25" s="354"/>
      <c r="H25" s="354"/>
      <c r="I25" s="276">
        <f t="shared" si="0"/>
        <v>0</v>
      </c>
      <c r="J25" s="277" t="str">
        <f>IF(B25="","",(VLOOKUP(B25,Measurements!$D$2:$E$62,2,FALSE)))</f>
        <v/>
      </c>
      <c r="K25" s="267"/>
      <c r="L25" s="267"/>
    </row>
    <row r="26" spans="1:12" s="121" customFormat="1" ht="40.200000000000003" customHeight="1" x14ac:dyDescent="0.3">
      <c r="A26" s="266"/>
      <c r="B26" s="266"/>
      <c r="C26" s="354"/>
      <c r="D26" s="354"/>
      <c r="E26" s="354"/>
      <c r="F26" s="354"/>
      <c r="G26" s="354"/>
      <c r="H26" s="354"/>
      <c r="I26" s="276">
        <f t="shared" si="0"/>
        <v>0</v>
      </c>
      <c r="J26" s="277" t="str">
        <f>IF(B26="","",(VLOOKUP(B26,Measurements!$D$2:$E$62,2,FALSE)))</f>
        <v/>
      </c>
      <c r="K26" s="267"/>
      <c r="L26" s="267"/>
    </row>
    <row r="27" spans="1:12" s="121" customFormat="1" ht="40.200000000000003" customHeight="1" x14ac:dyDescent="0.3">
      <c r="A27" s="266"/>
      <c r="B27" s="266"/>
      <c r="C27" s="354"/>
      <c r="D27" s="354"/>
      <c r="E27" s="354"/>
      <c r="F27" s="354"/>
      <c r="G27" s="354"/>
      <c r="H27" s="354"/>
      <c r="I27" s="276">
        <f t="shared" si="0"/>
        <v>0</v>
      </c>
      <c r="J27" s="277" t="str">
        <f>IF(B27="","",(VLOOKUP(B27,Measurements!$D$2:$E$62,2,FALSE)))</f>
        <v/>
      </c>
      <c r="K27" s="267"/>
      <c r="L27" s="267"/>
    </row>
    <row r="28" spans="1:12" s="121" customFormat="1" ht="40.200000000000003" customHeight="1" x14ac:dyDescent="0.3">
      <c r="A28" s="266"/>
      <c r="B28" s="266"/>
      <c r="C28" s="354"/>
      <c r="D28" s="354"/>
      <c r="E28" s="354"/>
      <c r="F28" s="354"/>
      <c r="G28" s="354"/>
      <c r="H28" s="354"/>
      <c r="I28" s="276">
        <f t="shared" si="0"/>
        <v>0</v>
      </c>
      <c r="J28" s="277" t="str">
        <f>IF(B28="","",(VLOOKUP(B28,Measurements!$D$2:$E$62,2,FALSE)))</f>
        <v/>
      </c>
      <c r="K28" s="267"/>
      <c r="L28" s="267"/>
    </row>
    <row r="29" spans="1:12" s="121" customFormat="1" ht="40.200000000000003" customHeight="1" x14ac:dyDescent="0.3">
      <c r="A29" s="266"/>
      <c r="B29" s="266"/>
      <c r="C29" s="354"/>
      <c r="D29" s="354"/>
      <c r="E29" s="354"/>
      <c r="F29" s="354"/>
      <c r="G29" s="354"/>
      <c r="H29" s="354"/>
      <c r="I29" s="276">
        <f t="shared" si="0"/>
        <v>0</v>
      </c>
      <c r="J29" s="277" t="str">
        <f>IF(B29="","",(VLOOKUP(B29,Measurements!$D$2:$E$62,2,FALSE)))</f>
        <v/>
      </c>
      <c r="K29" s="267"/>
      <c r="L29" s="267"/>
    </row>
    <row r="30" spans="1:12" s="121" customFormat="1" ht="40.200000000000003" customHeight="1" x14ac:dyDescent="0.3">
      <c r="A30" s="266"/>
      <c r="B30" s="266"/>
      <c r="C30" s="354"/>
      <c r="D30" s="354"/>
      <c r="E30" s="354"/>
      <c r="F30" s="354"/>
      <c r="G30" s="354"/>
      <c r="H30" s="354"/>
      <c r="I30" s="276">
        <f t="shared" si="0"/>
        <v>0</v>
      </c>
      <c r="J30" s="277" t="str">
        <f>IF(B30="","",(VLOOKUP(B30,Measurements!$D$2:$E$62,2,FALSE)))</f>
        <v/>
      </c>
      <c r="K30" s="267"/>
      <c r="L30" s="267"/>
    </row>
    <row r="31" spans="1:12" s="121" customFormat="1" ht="40.200000000000003" customHeight="1" x14ac:dyDescent="0.3">
      <c r="A31" s="266"/>
      <c r="B31" s="266"/>
      <c r="C31" s="354"/>
      <c r="D31" s="354"/>
      <c r="E31" s="354"/>
      <c r="F31" s="354"/>
      <c r="G31" s="354"/>
      <c r="H31" s="354"/>
      <c r="I31" s="276">
        <f t="shared" ref="I31:I42" si="1">SUM(C31:H31)</f>
        <v>0</v>
      </c>
      <c r="J31" s="277" t="str">
        <f>IF(B31="","",(VLOOKUP(B31,Measurements!$D$2:$E$62,2,FALSE)))</f>
        <v/>
      </c>
      <c r="K31" s="267"/>
      <c r="L31" s="267"/>
    </row>
    <row r="32" spans="1:12" s="121" customFormat="1" ht="40.200000000000003" customHeight="1" x14ac:dyDescent="0.3">
      <c r="A32" s="266"/>
      <c r="B32" s="266"/>
      <c r="C32" s="354"/>
      <c r="D32" s="354"/>
      <c r="E32" s="354"/>
      <c r="F32" s="354"/>
      <c r="G32" s="354"/>
      <c r="H32" s="354"/>
      <c r="I32" s="276">
        <f t="shared" si="1"/>
        <v>0</v>
      </c>
      <c r="J32" s="277" t="str">
        <f>IF(B32="","",(VLOOKUP(B32,Measurements!$D$2:$E$62,2,FALSE)))</f>
        <v/>
      </c>
      <c r="K32" s="267"/>
      <c r="L32" s="267"/>
    </row>
    <row r="33" spans="1:12" s="121" customFormat="1" ht="40.200000000000003" customHeight="1" x14ac:dyDescent="0.3">
      <c r="A33" s="266"/>
      <c r="B33" s="266"/>
      <c r="C33" s="354"/>
      <c r="D33" s="354"/>
      <c r="E33" s="354"/>
      <c r="F33" s="354"/>
      <c r="G33" s="354"/>
      <c r="H33" s="354"/>
      <c r="I33" s="276">
        <f t="shared" si="1"/>
        <v>0</v>
      </c>
      <c r="J33" s="277" t="str">
        <f>IF(B33="","",(VLOOKUP(B33,Measurements!$D$2:$E$62,2,FALSE)))</f>
        <v/>
      </c>
      <c r="K33" s="267"/>
      <c r="L33" s="267"/>
    </row>
    <row r="34" spans="1:12" s="121" customFormat="1" ht="40.200000000000003" customHeight="1" x14ac:dyDescent="0.3">
      <c r="A34" s="266"/>
      <c r="B34" s="266"/>
      <c r="C34" s="354"/>
      <c r="D34" s="354"/>
      <c r="E34" s="354"/>
      <c r="F34" s="354"/>
      <c r="G34" s="354"/>
      <c r="H34" s="354"/>
      <c r="I34" s="276">
        <f t="shared" si="1"/>
        <v>0</v>
      </c>
      <c r="J34" s="277" t="str">
        <f>IF(B34="","",(VLOOKUP(B34,Measurements!$D$2:$E$62,2,FALSE)))</f>
        <v/>
      </c>
      <c r="K34" s="267"/>
      <c r="L34" s="267"/>
    </row>
    <row r="35" spans="1:12" s="121" customFormat="1" ht="40.200000000000003" customHeight="1" x14ac:dyDescent="0.3">
      <c r="A35" s="266"/>
      <c r="B35" s="266"/>
      <c r="C35" s="354"/>
      <c r="D35" s="354"/>
      <c r="E35" s="354"/>
      <c r="F35" s="354"/>
      <c r="G35" s="354"/>
      <c r="H35" s="354"/>
      <c r="I35" s="276">
        <f t="shared" si="1"/>
        <v>0</v>
      </c>
      <c r="J35" s="277" t="str">
        <f>IF(B35="","",(VLOOKUP(B35,Measurements!$D$2:$E$62,2,FALSE)))</f>
        <v/>
      </c>
      <c r="K35" s="267"/>
      <c r="L35" s="267"/>
    </row>
    <row r="36" spans="1:12" s="121" customFormat="1" ht="40.200000000000003" customHeight="1" x14ac:dyDescent="0.3">
      <c r="A36" s="266"/>
      <c r="B36" s="266"/>
      <c r="C36" s="354"/>
      <c r="D36" s="354"/>
      <c r="E36" s="354"/>
      <c r="F36" s="354"/>
      <c r="G36" s="354"/>
      <c r="H36" s="354"/>
      <c r="I36" s="276">
        <f t="shared" si="1"/>
        <v>0</v>
      </c>
      <c r="J36" s="277" t="str">
        <f>IF(B36="","",(VLOOKUP(B36,Measurements!$D$2:$E$62,2,FALSE)))</f>
        <v/>
      </c>
      <c r="K36" s="267"/>
      <c r="L36" s="267"/>
    </row>
    <row r="37" spans="1:12" s="121" customFormat="1" ht="40.200000000000003" customHeight="1" x14ac:dyDescent="0.3">
      <c r="A37" s="266"/>
      <c r="B37" s="266"/>
      <c r="C37" s="354"/>
      <c r="D37" s="354"/>
      <c r="E37" s="354"/>
      <c r="F37" s="354"/>
      <c r="G37" s="354"/>
      <c r="H37" s="354"/>
      <c r="I37" s="276">
        <f t="shared" si="1"/>
        <v>0</v>
      </c>
      <c r="J37" s="277" t="str">
        <f>IF(B37="","",(VLOOKUP(B37,Measurements!$D$2:$E$62,2,FALSE)))</f>
        <v/>
      </c>
      <c r="K37" s="267"/>
      <c r="L37" s="267"/>
    </row>
    <row r="38" spans="1:12" s="121" customFormat="1" ht="40.200000000000003" customHeight="1" x14ac:dyDescent="0.3">
      <c r="A38" s="266"/>
      <c r="B38" s="266"/>
      <c r="C38" s="354"/>
      <c r="D38" s="354"/>
      <c r="E38" s="354"/>
      <c r="F38" s="354"/>
      <c r="G38" s="354"/>
      <c r="H38" s="354"/>
      <c r="I38" s="276">
        <f t="shared" si="1"/>
        <v>0</v>
      </c>
      <c r="J38" s="277" t="str">
        <f>IF(B38="","",(VLOOKUP(B38,Measurements!$D$2:$E$62,2,FALSE)))</f>
        <v/>
      </c>
      <c r="K38" s="267"/>
      <c r="L38" s="267"/>
    </row>
    <row r="39" spans="1:12" s="121" customFormat="1" ht="40.200000000000003" customHeight="1" x14ac:dyDescent="0.3">
      <c r="A39" s="266"/>
      <c r="B39" s="266"/>
      <c r="C39" s="354"/>
      <c r="D39" s="354"/>
      <c r="E39" s="354"/>
      <c r="F39" s="354"/>
      <c r="G39" s="354"/>
      <c r="H39" s="354"/>
      <c r="I39" s="276">
        <f t="shared" si="1"/>
        <v>0</v>
      </c>
      <c r="J39" s="277" t="str">
        <f>IF(B39="","",(VLOOKUP(B39,Measurements!$D$2:$E$62,2,FALSE)))</f>
        <v/>
      </c>
      <c r="K39" s="267"/>
      <c r="L39" s="267"/>
    </row>
    <row r="40" spans="1:12" s="121" customFormat="1" ht="40.200000000000003" customHeight="1" x14ac:dyDescent="0.3">
      <c r="A40" s="266"/>
      <c r="B40" s="266"/>
      <c r="C40" s="354"/>
      <c r="D40" s="354"/>
      <c r="E40" s="354"/>
      <c r="F40" s="354"/>
      <c r="G40" s="354"/>
      <c r="H40" s="354"/>
      <c r="I40" s="276">
        <f t="shared" si="1"/>
        <v>0</v>
      </c>
      <c r="J40" s="277" t="str">
        <f>IF(B40="","",(VLOOKUP(B40,Measurements!$D$2:$E$62,2,FALSE)))</f>
        <v/>
      </c>
      <c r="K40" s="267"/>
      <c r="L40" s="267"/>
    </row>
    <row r="41" spans="1:12" s="121" customFormat="1" ht="40.200000000000003" customHeight="1" x14ac:dyDescent="0.3">
      <c r="A41" s="266"/>
      <c r="B41" s="266"/>
      <c r="C41" s="354"/>
      <c r="D41" s="354"/>
      <c r="E41" s="354"/>
      <c r="F41" s="354"/>
      <c r="G41" s="354"/>
      <c r="H41" s="354"/>
      <c r="I41" s="276">
        <f t="shared" si="1"/>
        <v>0</v>
      </c>
      <c r="J41" s="277" t="str">
        <f>IF(B41="","",(VLOOKUP(B41,Measurements!$D$2:$E$62,2,FALSE)))</f>
        <v/>
      </c>
      <c r="K41" s="267"/>
      <c r="L41" s="267"/>
    </row>
    <row r="42" spans="1:12" s="121" customFormat="1" ht="40.200000000000003" customHeight="1" x14ac:dyDescent="0.3">
      <c r="A42" s="266"/>
      <c r="B42" s="266"/>
      <c r="C42" s="354"/>
      <c r="D42" s="354"/>
      <c r="E42" s="354"/>
      <c r="F42" s="354"/>
      <c r="G42" s="354"/>
      <c r="H42" s="354"/>
      <c r="I42" s="276">
        <f t="shared" si="1"/>
        <v>0</v>
      </c>
      <c r="J42" s="277" t="str">
        <f>IF(B42="","",(VLOOKUP(B42,Measurements!$D$2:$E$62,2,FALSE)))</f>
        <v/>
      </c>
      <c r="K42" s="267"/>
      <c r="L42" s="267"/>
    </row>
    <row r="44" spans="1:12" x14ac:dyDescent="0.4">
      <c r="A44" s="385" t="s">
        <v>215</v>
      </c>
    </row>
  </sheetData>
  <sheetProtection algorithmName="SHA-512" hashValue="2toV+xvhFpfVEFiCVPcnt6Qevww+wgiDvlyGsdu08BB6z6RrkLOgE4khtJW+NR4Xy9FhJgClrolNJyy3bPaTFw==" saltValue="d7bsSK9i1dtPVfGfMFroDw==" spinCount="100000" sheet="1" formatCells="0" formatColumns="0" formatRows="0" insertColumns="0" insertRows="0" selectLockedCells="1"/>
  <mergeCells count="7">
    <mergeCell ref="A2:L2"/>
    <mergeCell ref="C11:I11"/>
    <mergeCell ref="A3:L3"/>
    <mergeCell ref="A9:L9"/>
    <mergeCell ref="B5:D5"/>
    <mergeCell ref="B6:D6"/>
    <mergeCell ref="B7:D7"/>
  </mergeCells>
  <pageMargins left="0.23622047244094491" right="0.23622047244094491" top="0.74803149606299213" bottom="0.74803149606299213" header="0.31496062992125984" footer="0.31496062992125984"/>
  <pageSetup paperSize="8" scale="64" fitToHeight="0" orientation="landscape" r:id="rId1"/>
  <headerFooter>
    <oddHeader>&amp;R&amp;G</oddHeader>
  </headerFooter>
  <legacyDrawingHF r:id="rId2"/>
  <extLst>
    <ext xmlns:x14="http://schemas.microsoft.com/office/spreadsheetml/2009/9/main" uri="{CCE6A557-97BC-4b89-ADB6-D9C93CAAB3DF}">
      <x14:dataValidations xmlns:xm="http://schemas.microsoft.com/office/excel/2006/main" count="31">
        <x14:dataValidation type="list" allowBlank="1" showInputMessage="1" showErrorMessage="1" xr:uid="{F7906F27-E940-44B5-962A-A2B7C3E985F4}">
          <x14:formula1>
            <xm:f>'Outcomes Filter list'!$B$4:$B$31</xm:f>
          </x14:formula1>
          <xm:sqref>B13</xm:sqref>
        </x14:dataValidation>
        <x14:dataValidation type="list" allowBlank="1" showInputMessage="1" showErrorMessage="1" xr:uid="{2FC6A9E6-9C49-4751-BF8F-BB7046B22112}">
          <x14:formula1>
            <xm:f>'Outcomes Filter list'!$C$4:$C$31</xm:f>
          </x14:formula1>
          <xm:sqref>B14</xm:sqref>
        </x14:dataValidation>
        <x14:dataValidation type="list" allowBlank="1" showInputMessage="1" showErrorMessage="1" xr:uid="{616787DE-F873-407A-AD5D-9A5E4F5D9B3B}">
          <x14:formula1>
            <xm:f>'Outcomes Filter list'!$D$4:$D$31</xm:f>
          </x14:formula1>
          <xm:sqref>B15</xm:sqref>
        </x14:dataValidation>
        <x14:dataValidation type="list" allowBlank="1" showInputMessage="1" showErrorMessage="1" xr:uid="{BD7A7FBD-287D-4FF2-A673-31346B4F431B}">
          <x14:formula1>
            <xm:f>'Outcomes Filter list'!$E$4:$E$31</xm:f>
          </x14:formula1>
          <xm:sqref>B16</xm:sqref>
        </x14:dataValidation>
        <x14:dataValidation type="list" allowBlank="1" showInputMessage="1" showErrorMessage="1" xr:uid="{06B8B168-BCFB-430D-8DA5-A42DAECEA444}">
          <x14:formula1>
            <xm:f>'Outcomes Filter list'!$F$4:$F$31</xm:f>
          </x14:formula1>
          <xm:sqref>B17</xm:sqref>
        </x14:dataValidation>
        <x14:dataValidation type="list" allowBlank="1" showInputMessage="1" showErrorMessage="1" xr:uid="{E2B89CE8-444C-4001-BEBC-6E2DA668586F}">
          <x14:formula1>
            <xm:f>'Outcomes Filter list'!$G$4:$G$31</xm:f>
          </x14:formula1>
          <xm:sqref>B18</xm:sqref>
        </x14:dataValidation>
        <x14:dataValidation type="list" allowBlank="1" showInputMessage="1" showErrorMessage="1" xr:uid="{177B96C8-F564-479F-A371-8C590F0EC592}">
          <x14:formula1>
            <xm:f>'Outcomes Filter list'!$H$4:$H$31</xm:f>
          </x14:formula1>
          <xm:sqref>B19</xm:sqref>
        </x14:dataValidation>
        <x14:dataValidation type="list" allowBlank="1" showInputMessage="1" showErrorMessage="1" xr:uid="{EAD3D86E-4CC7-4031-B317-4F8DCDA692A0}">
          <x14:formula1>
            <xm:f>'Outcomes Filter list'!$I$4:$I$31</xm:f>
          </x14:formula1>
          <xm:sqref>B20</xm:sqref>
        </x14:dataValidation>
        <x14:dataValidation type="list" allowBlank="1" showInputMessage="1" showErrorMessage="1" xr:uid="{D09AC3E5-18A8-494A-8A88-59257C9AF6C4}">
          <x14:formula1>
            <xm:f>'Outcomes Filter list'!$J$4:$J$31</xm:f>
          </x14:formula1>
          <xm:sqref>B21</xm:sqref>
        </x14:dataValidation>
        <x14:dataValidation type="list" allowBlank="1" showInputMessage="1" showErrorMessage="1" xr:uid="{06C207B4-B7A1-4E1E-9EDD-6A637DD86E13}">
          <x14:formula1>
            <xm:f>'Outcomes Filter list'!$K$4:$K$31</xm:f>
          </x14:formula1>
          <xm:sqref>B22</xm:sqref>
        </x14:dataValidation>
        <x14:dataValidation type="list" allowBlank="1" showInputMessage="1" showErrorMessage="1" xr:uid="{FACFAEF8-2715-466C-B8C2-51528AFC5D5A}">
          <x14:formula1>
            <xm:f>'Outcomes Filter list'!$L$4:$L$31</xm:f>
          </x14:formula1>
          <xm:sqref>B23</xm:sqref>
        </x14:dataValidation>
        <x14:dataValidation type="list" allowBlank="1" showInputMessage="1" showErrorMessage="1" xr:uid="{7B73A9ED-8E12-4674-9F2D-D57B10E307D5}">
          <x14:formula1>
            <xm:f>'Outcomes Filter list'!$M$4:$M$31</xm:f>
          </x14:formula1>
          <xm:sqref>B24</xm:sqref>
        </x14:dataValidation>
        <x14:dataValidation type="list" allowBlank="1" showInputMessage="1" showErrorMessage="1" xr:uid="{88B5B56D-A5C2-4FD5-BB07-0F19134B2E82}">
          <x14:formula1>
            <xm:f>'Outcomes Filter list'!$N$4:$N$31</xm:f>
          </x14:formula1>
          <xm:sqref>B25</xm:sqref>
        </x14:dataValidation>
        <x14:dataValidation type="list" allowBlank="1" showInputMessage="1" showErrorMessage="1" xr:uid="{36E39553-DAED-40A2-A581-C7CEEA6C8F40}">
          <x14:formula1>
            <xm:f>'Outcomes Filter list'!$O$4:$O$31</xm:f>
          </x14:formula1>
          <xm:sqref>B26</xm:sqref>
        </x14:dataValidation>
        <x14:dataValidation type="list" allowBlank="1" showInputMessage="1" showErrorMessage="1" xr:uid="{CB2246E0-4223-491A-A197-D4D6CFA22093}">
          <x14:formula1>
            <xm:f>'Outcomes Filter list'!$P$4:$P$31</xm:f>
          </x14:formula1>
          <xm:sqref>B27</xm:sqref>
        </x14:dataValidation>
        <x14:dataValidation type="list" allowBlank="1" showInputMessage="1" showErrorMessage="1" xr:uid="{CCD9E336-C1AF-41E2-A972-056A61F86324}">
          <x14:formula1>
            <xm:f>'Outcomes Filter list'!$Q$4:$Q$31</xm:f>
          </x14:formula1>
          <xm:sqref>B28</xm:sqref>
        </x14:dataValidation>
        <x14:dataValidation type="list" allowBlank="1" showInputMessage="1" showErrorMessage="1" xr:uid="{8801D4D3-DFA2-445A-A210-9AC05C97EEBF}">
          <x14:formula1>
            <xm:f>'Outcomes Filter list'!$R$4:$R$31</xm:f>
          </x14:formula1>
          <xm:sqref>B29</xm:sqref>
        </x14:dataValidation>
        <x14:dataValidation type="list" allowBlank="1" showInputMessage="1" showErrorMessage="1" xr:uid="{96EF2957-D882-46BC-94BF-30640099E6F2}">
          <x14:formula1>
            <xm:f>'Outcomes Filter list'!$S$4:$S$31</xm:f>
          </x14:formula1>
          <xm:sqref>B30</xm:sqref>
        </x14:dataValidation>
        <x14:dataValidation type="list" allowBlank="1" showInputMessage="1" showErrorMessage="1" xr:uid="{2E7E6CCE-F4ED-44B9-A2BC-3906FD1508B4}">
          <x14:formula1>
            <xm:f>'SPF Interventions'!$B$12:$B$42</xm:f>
          </x14:formula1>
          <xm:sqref>A13:A42</xm:sqref>
        </x14:dataValidation>
        <x14:dataValidation type="list" allowBlank="1" showInputMessage="1" showErrorMessage="1" xr:uid="{2D819526-15D0-40DA-B32F-BFE2D3BD8EA8}">
          <x14:formula1>
            <xm:f>'Outcomes Filter list'!$T$4:$T$31</xm:f>
          </x14:formula1>
          <xm:sqref>B31</xm:sqref>
        </x14:dataValidation>
        <x14:dataValidation type="list" allowBlank="1" showInputMessage="1" showErrorMessage="1" xr:uid="{4935043E-C7D4-49BB-8FDC-7C72E4CD8271}">
          <x14:formula1>
            <xm:f>'Outcomes Filter list'!$U$4:$U$31</xm:f>
          </x14:formula1>
          <xm:sqref>B32</xm:sqref>
        </x14:dataValidation>
        <x14:dataValidation type="list" allowBlank="1" showInputMessage="1" showErrorMessage="1" xr:uid="{CED66C77-F202-4B97-BF01-97F7C33AC1CD}">
          <x14:formula1>
            <xm:f>'Outcomes Filter list'!$V$4:$V$31</xm:f>
          </x14:formula1>
          <xm:sqref>B33</xm:sqref>
        </x14:dataValidation>
        <x14:dataValidation type="list" allowBlank="1" showInputMessage="1" showErrorMessage="1" xr:uid="{9BC882A6-8082-4E52-8F84-882825B12C7D}">
          <x14:formula1>
            <xm:f>'Outcomes Filter list'!$W$4:$W$31</xm:f>
          </x14:formula1>
          <xm:sqref>B34</xm:sqref>
        </x14:dataValidation>
        <x14:dataValidation type="list" allowBlank="1" showInputMessage="1" showErrorMessage="1" xr:uid="{267EB650-90B3-40DD-9F97-173884C2D3BE}">
          <x14:formula1>
            <xm:f>'Outcomes Filter list'!$X$4:$X$31</xm:f>
          </x14:formula1>
          <xm:sqref>B35</xm:sqref>
        </x14:dataValidation>
        <x14:dataValidation type="list" allowBlank="1" showInputMessage="1" showErrorMessage="1" xr:uid="{2FEE2C8D-C8C1-41B3-9C63-E94A9EEBBEC1}">
          <x14:formula1>
            <xm:f>'Outcomes Filter list'!$Y$4:$Y$31</xm:f>
          </x14:formula1>
          <xm:sqref>B36</xm:sqref>
        </x14:dataValidation>
        <x14:dataValidation type="list" allowBlank="1" showInputMessage="1" showErrorMessage="1" xr:uid="{E45AFBFB-E8D8-47D7-9A6A-D399041E0674}">
          <x14:formula1>
            <xm:f>'Outcomes Filter list'!$Z$4:$Z$31</xm:f>
          </x14:formula1>
          <xm:sqref>B37</xm:sqref>
        </x14:dataValidation>
        <x14:dataValidation type="list" allowBlank="1" showInputMessage="1" showErrorMessage="1" xr:uid="{56660789-E190-4177-84DF-B71C2F0BF525}">
          <x14:formula1>
            <xm:f>'Outcomes Filter list'!$AA$4:$AA$31</xm:f>
          </x14:formula1>
          <xm:sqref>B38</xm:sqref>
        </x14:dataValidation>
        <x14:dataValidation type="list" allowBlank="1" showInputMessage="1" showErrorMessage="1" xr:uid="{F2C25CB1-0818-4E8C-8453-9AA2F91776F7}">
          <x14:formula1>
            <xm:f>'Outcomes Filter list'!$AB$4:$AB$31</xm:f>
          </x14:formula1>
          <xm:sqref>B39</xm:sqref>
        </x14:dataValidation>
        <x14:dataValidation type="list" allowBlank="1" showInputMessage="1" showErrorMessage="1" xr:uid="{91481742-89AF-4659-B2BF-A3C398A2B200}">
          <x14:formula1>
            <xm:f>'Outcomes Filter list'!$AC$4:$AC$31</xm:f>
          </x14:formula1>
          <xm:sqref>B40</xm:sqref>
        </x14:dataValidation>
        <x14:dataValidation type="list" allowBlank="1" showInputMessage="1" showErrorMessage="1" xr:uid="{AC8E1F89-68CD-404E-B110-B02CAD91588D}">
          <x14:formula1>
            <xm:f>'Outcomes Filter list'!$AD$4:$AD$31</xm:f>
          </x14:formula1>
          <xm:sqref>B41</xm:sqref>
        </x14:dataValidation>
        <x14:dataValidation type="list" allowBlank="1" showInputMessage="1" showErrorMessage="1" xr:uid="{141144E5-59A0-4B1B-9F28-D21481673883}">
          <x14:formula1>
            <xm:f>'Outcomes Filter list'!$AE$4:$AE$31</xm:f>
          </x14:formula1>
          <xm:sqref>B42</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70E204-BBA8-4482-B08D-A617BCCA607A}">
  <sheetPr>
    <tabColor rgb="FFFF0000"/>
  </sheetPr>
  <dimension ref="A1:AE32"/>
  <sheetViews>
    <sheetView workbookViewId="0"/>
  </sheetViews>
  <sheetFormatPr defaultRowHeight="14.4" x14ac:dyDescent="0.3"/>
  <cols>
    <col min="2" max="5" width="22.6640625" customWidth="1"/>
  </cols>
  <sheetData>
    <row r="1" spans="1:31" x14ac:dyDescent="0.3">
      <c r="B1" t="s">
        <v>72</v>
      </c>
    </row>
    <row r="2" spans="1:31" x14ac:dyDescent="0.3">
      <c r="B2" t="s">
        <v>73</v>
      </c>
      <c r="C2" t="s">
        <v>74</v>
      </c>
      <c r="D2" t="s">
        <v>75</v>
      </c>
      <c r="E2" t="s">
        <v>76</v>
      </c>
      <c r="F2" t="s">
        <v>77</v>
      </c>
      <c r="G2" t="s">
        <v>78</v>
      </c>
      <c r="H2" t="s">
        <v>79</v>
      </c>
      <c r="I2" t="s">
        <v>80</v>
      </c>
      <c r="J2" t="s">
        <v>81</v>
      </c>
      <c r="K2" t="s">
        <v>82</v>
      </c>
      <c r="L2" t="s">
        <v>83</v>
      </c>
      <c r="M2" t="s">
        <v>84</v>
      </c>
      <c r="N2" t="s">
        <v>85</v>
      </c>
      <c r="O2" t="s">
        <v>86</v>
      </c>
      <c r="P2" t="s">
        <v>87</v>
      </c>
      <c r="Q2" t="s">
        <v>88</v>
      </c>
      <c r="R2" t="s">
        <v>89</v>
      </c>
      <c r="S2" t="s">
        <v>90</v>
      </c>
      <c r="T2" t="s">
        <v>587</v>
      </c>
      <c r="U2" t="s">
        <v>588</v>
      </c>
      <c r="V2" t="s">
        <v>589</v>
      </c>
      <c r="W2" t="s">
        <v>590</v>
      </c>
      <c r="X2" t="s">
        <v>591</v>
      </c>
      <c r="Y2" t="s">
        <v>592</v>
      </c>
      <c r="Z2" t="s">
        <v>593</v>
      </c>
      <c r="AA2" t="s">
        <v>594</v>
      </c>
      <c r="AB2" t="s">
        <v>595</v>
      </c>
      <c r="AC2" t="s">
        <v>596</v>
      </c>
      <c r="AD2" t="s">
        <v>597</v>
      </c>
      <c r="AE2" t="s">
        <v>598</v>
      </c>
    </row>
    <row r="3" spans="1:31" s="360" customFormat="1" x14ac:dyDescent="0.3">
      <c r="B3" s="360" t="str">
        <f>IF('SPF Outcomes'!$A13="","",VLOOKUP('SPF Outcomes'!$A13,Outputs!$I$3:$J$55,2,FALSE))</f>
        <v/>
      </c>
      <c r="C3" s="360" t="str">
        <f>IF('SPF Outcomes'!$A14="","",VLOOKUP('SPF Outcomes'!$A14,Outputs!$I$3:$J$55,2,FALSE))</f>
        <v/>
      </c>
      <c r="D3" s="360" t="str">
        <f>IF('SPF Outcomes'!$A15="","",VLOOKUP('SPF Outcomes'!$A15,Outputs!$I$3:$J$55,2,FALSE))</f>
        <v/>
      </c>
      <c r="E3" s="360" t="str">
        <f>IF('SPF Outcomes'!$A16="","",VLOOKUP('SPF Outcomes'!$A16,Outputs!$I$3:$J$55,2,FALSE))</f>
        <v/>
      </c>
      <c r="F3" s="360" t="str">
        <f>IF('SPF Outcomes'!$A17="","",VLOOKUP('SPF Outcomes'!$A17,Outputs!$I$3:$J$55,2,FALSE))</f>
        <v/>
      </c>
      <c r="G3" s="360" t="str">
        <f>IF('SPF Outcomes'!$A18="","",VLOOKUP('SPF Outcomes'!$A18,Outputs!$I$3:$J$55,2,FALSE))</f>
        <v/>
      </c>
      <c r="H3" s="360" t="str">
        <f>IF('SPF Outcomes'!$A19="","",VLOOKUP('SPF Outcomes'!$A19,Outputs!$I$3:$J$55,2,FALSE))</f>
        <v/>
      </c>
      <c r="I3" s="360" t="str">
        <f>IF('SPF Outcomes'!$A20="","",VLOOKUP('SPF Outcomes'!$A20,Outputs!$I$3:$J$55,2,FALSE))</f>
        <v/>
      </c>
      <c r="J3" s="360" t="str">
        <f>IF('SPF Outcomes'!$A21="","",VLOOKUP('SPF Outcomes'!$A21,Outputs!$I$3:$J$55,2,FALSE))</f>
        <v/>
      </c>
      <c r="K3" s="360" t="str">
        <f>IF('SPF Outcomes'!$A22="","",VLOOKUP('SPF Outcomes'!$A22,Outputs!$I$3:$J$55,2,FALSE))</f>
        <v/>
      </c>
      <c r="L3" s="360" t="str">
        <f>IF('SPF Outcomes'!$A23="","",VLOOKUP('SPF Outcomes'!$A23,Outputs!$I$3:$J$55,2,FALSE))</f>
        <v/>
      </c>
      <c r="M3" s="360" t="str">
        <f>IF('SPF Outcomes'!$A24="","",VLOOKUP('SPF Outcomes'!$A24,Outputs!$I$3:$J$55,2,FALSE))</f>
        <v/>
      </c>
      <c r="N3" s="360" t="str">
        <f>IF('SPF Outcomes'!$A25="","",VLOOKUP('SPF Outcomes'!$A25,Outputs!$I$3:$J$55,2,FALSE))</f>
        <v/>
      </c>
      <c r="O3" s="360" t="str">
        <f>IF('SPF Outcomes'!$A26="","",VLOOKUP('SPF Outcomes'!$A26,Outputs!$I$3:$J$55,2,FALSE))</f>
        <v/>
      </c>
      <c r="P3" s="360" t="str">
        <f>IF('SPF Outcomes'!$A27="","",VLOOKUP('SPF Outcomes'!$A27,Outputs!$I$3:$J$55,2,FALSE))</f>
        <v/>
      </c>
      <c r="Q3" s="360" t="str">
        <f>IF('SPF Outcomes'!$A28="","",VLOOKUP('SPF Outcomes'!$A28,Outputs!$I$3:$J$55,2,FALSE))</f>
        <v/>
      </c>
      <c r="R3" s="360" t="str">
        <f>IF('SPF Outcomes'!$A29="","",VLOOKUP('SPF Outcomes'!$A29,Outputs!$I$3:$J$55,2,FALSE))</f>
        <v/>
      </c>
      <c r="S3" s="360" t="str">
        <f>IF('SPF Outcomes'!$A30="","",VLOOKUP('SPF Outcomes'!$A30,Outputs!$I$3:$J$55,2,FALSE))</f>
        <v/>
      </c>
      <c r="T3" s="360" t="str">
        <f>IF('SPF Outcomes'!$A31="","",VLOOKUP('SPF Outcomes'!$A31,Outputs!$I$3:$J$55,2,FALSE))</f>
        <v/>
      </c>
      <c r="U3" s="360" t="str">
        <f>IF('SPF Outcomes'!$A32="","",VLOOKUP('SPF Outcomes'!$A32,Outputs!$I$3:$J$55,2,FALSE))</f>
        <v/>
      </c>
      <c r="V3" s="360" t="str">
        <f>IF('SPF Outcomes'!$A33="","",VLOOKUP('SPF Outcomes'!$A33,Outputs!$I$3:$J$55,2,FALSE))</f>
        <v/>
      </c>
      <c r="W3" s="360" t="str">
        <f>IF('SPF Outcomes'!$A34="","",VLOOKUP('SPF Outcomes'!$A34,Outputs!$I$3:$J$55,2,FALSE))</f>
        <v/>
      </c>
      <c r="X3" s="360" t="str">
        <f>IF('SPF Outcomes'!$A35="","",VLOOKUP('SPF Outcomes'!$A35,Outputs!$I$3:$J$55,2,FALSE))</f>
        <v/>
      </c>
      <c r="Y3" s="360" t="str">
        <f>IF('SPF Outcomes'!$A36="","",VLOOKUP('SPF Outcomes'!$A36,Outputs!$I$3:$J$55,2,FALSE))</f>
        <v/>
      </c>
      <c r="Z3" s="360" t="str">
        <f>IF('SPF Outcomes'!$A37="","",VLOOKUP('SPF Outcomes'!$A37,Outputs!$I$3:$J$55,2,FALSE))</f>
        <v/>
      </c>
      <c r="AA3" s="360" t="str">
        <f>IF('SPF Outcomes'!$A38="","",VLOOKUP('SPF Outcomes'!$A38,Outputs!$I$3:$J$55,2,FALSE))</f>
        <v/>
      </c>
      <c r="AB3" s="360" t="str">
        <f>IF('SPF Outcomes'!$A39="","",VLOOKUP('SPF Outcomes'!$A39,Outputs!$I$3:$J$55,2,FALSE))</f>
        <v/>
      </c>
      <c r="AC3" s="360" t="str">
        <f>IF('SPF Outcomes'!$A40="","",VLOOKUP('SPF Outcomes'!$A40,Outputs!$I$3:$J$55,2,FALSE))</f>
        <v/>
      </c>
      <c r="AD3" s="360" t="str">
        <f>IF('SPF Outcomes'!$A41="","",VLOOKUP('SPF Outcomes'!$A41,Outputs!$I$3:$J$55,2,FALSE))</f>
        <v/>
      </c>
      <c r="AE3" s="360" t="str">
        <f>IF('SPF Outcomes'!$A42="","",VLOOKUP('SPF Outcomes'!$A42,Outputs!$I$3:$J$55,2,FALSE))</f>
        <v/>
      </c>
    </row>
    <row r="4" spans="1:31" s="360" customFormat="1" x14ac:dyDescent="0.3"/>
    <row r="5" spans="1:31" x14ac:dyDescent="0.3">
      <c r="A5" s="361">
        <v>3</v>
      </c>
      <c r="B5" t="str">
        <f>IF(B$3="Supporting Local Business",Outcomes!$A3,IF(B$3="Communities &amp; Place",Outcomes!$B3,IF(B$3="People &amp; Skills",Outcomes!$C3,IF(B$3="Multiply",Outcomes!$D3,""))))</f>
        <v/>
      </c>
      <c r="C5" t="str">
        <f>IF(C$3="Supporting Local Business",Outcomes!$A3,IF(C$3="Communities &amp; Place",Outcomes!$B3,IF(C$3="People &amp; Skills",Outcomes!$C3,IF(C$3="Multiply",Outcomes!$D3,""))))</f>
        <v/>
      </c>
      <c r="D5" t="str">
        <f>IF(D$3="Supporting Local Business",Outcomes!$A3,IF(D$3="Communities &amp; Place",Outcomes!$B3,IF(D$3="People &amp; Skills",Outcomes!$C3,IF(D$3="Multiply",Outcomes!$D3,""))))</f>
        <v/>
      </c>
      <c r="E5" t="str">
        <f>IF(E$3="Supporting Local Business",Outcomes!$A3,IF(E$3="Communities &amp; Place",Outcomes!$B3,IF(E$3="People &amp; Skills",Outcomes!$C3,IF(E$3="Multiply",Outcomes!$D3,""))))</f>
        <v/>
      </c>
      <c r="F5" t="str">
        <f>IF(F$3="Supporting Local Business",Outcomes!$A3,IF(F$3="Communities &amp; Place",Outcomes!$B3,IF(F$3="People &amp; Skills",Outcomes!$C3,IF(F$3="Multiply",Outcomes!$D3,""))))</f>
        <v/>
      </c>
      <c r="G5" t="str">
        <f>IF(G$3="Supporting Local Business",Outcomes!$A3,IF(G$3="Communities &amp; Place",Outcomes!$B3,IF(G$3="People &amp; Skills",Outcomes!$C3,IF(G$3="Multiply",Outcomes!$D3,""))))</f>
        <v/>
      </c>
      <c r="H5" t="str">
        <f>IF(H$3="Supporting Local Business",Outcomes!$A3,IF(H$3="Communities &amp; Place",Outcomes!$B3,IF(H$3="People &amp; Skills",Outcomes!$C3,IF(H$3="Multiply",Outcomes!$D3,""))))</f>
        <v/>
      </c>
      <c r="I5" t="str">
        <f>IF(I$3="Supporting Local Business",Outcomes!$A3,IF(I$3="Communities &amp; Place",Outcomes!$B3,IF(I$3="People &amp; Skills",Outcomes!$C3,IF(I$3="Multiply",Outcomes!$D3,""))))</f>
        <v/>
      </c>
      <c r="J5" t="str">
        <f>IF(J$3="Supporting Local Business",Outcomes!$A3,IF(J$3="Communities &amp; Place",Outcomes!$B3,IF(J$3="People &amp; Skills",Outcomes!$C3,IF(J$3="Multiply",Outcomes!$D3,""))))</f>
        <v/>
      </c>
      <c r="K5" t="str">
        <f>IF(K$3="Supporting Local Business",Outcomes!$A3,IF(K$3="Communities &amp; Place",Outcomes!$B3,IF(K$3="People &amp; Skills",Outcomes!$C3,IF(K$3="Multiply",Outcomes!$D3,""))))</f>
        <v/>
      </c>
      <c r="L5" t="str">
        <f>IF(L$3="Supporting Local Business",Outcomes!$A3,IF(L$3="Communities &amp; Place",Outcomes!$B3,IF(L$3="People &amp; Skills",Outcomes!$C3,IF(L$3="Multiply",Outcomes!$D3,""))))</f>
        <v/>
      </c>
      <c r="M5" t="str">
        <f>IF(M$3="Supporting Local Business",Outcomes!$A3,IF(M$3="Communities &amp; Place",Outcomes!$B3,IF(M$3="People &amp; Skills",Outcomes!$C3,IF(M$3="Multiply",Outcomes!$D3,""))))</f>
        <v/>
      </c>
      <c r="N5" t="str">
        <f>IF(N$3="Supporting Local Business",Outcomes!$A3,IF(N$3="Communities &amp; Place",Outcomes!$B3,IF(N$3="People &amp; Skills",Outcomes!$C3,IF(N$3="Multiply",Outcomes!$D3,""))))</f>
        <v/>
      </c>
      <c r="O5" t="str">
        <f>IF(O$3="Supporting Local Business",Outcomes!$A3,IF(O$3="Communities &amp; Place",Outcomes!$B3,IF(O$3="People &amp; Skills",Outcomes!$C3,IF(O$3="Multiply",Outcomes!$D3,""))))</f>
        <v/>
      </c>
      <c r="P5" t="str">
        <f>IF(P$3="Supporting Local Business",Outcomes!$A3,IF(P$3="Communities &amp; Place",Outcomes!$B3,IF(P$3="People &amp; Skills",Outcomes!$C3,IF(P$3="Multiply",Outcomes!$D3,""))))</f>
        <v/>
      </c>
      <c r="Q5" t="str">
        <f>IF(Q$3="Supporting Local Business",Outcomes!$A3,IF(Q$3="Communities &amp; Place",Outcomes!$B3,IF(Q$3="People &amp; Skills",Outcomes!$C3,IF(Q$3="Multiply",Outcomes!$D3,""))))</f>
        <v/>
      </c>
      <c r="R5" t="str">
        <f>IF(R$3="Supporting Local Business",Outcomes!$A3,IF(R$3="Communities &amp; Place",Outcomes!$B3,IF(R$3="People &amp; Skills",Outcomes!$C3,IF(R$3="Multiply",Outcomes!$D3,""))))</f>
        <v/>
      </c>
      <c r="S5" t="str">
        <f>IF(S$3="Supporting Local Business",Outcomes!$A3,IF(S$3="Communities &amp; Place",Outcomes!$B3,IF(S$3="People &amp; Skills",Outcomes!$C3,IF(S$3="Multiply",Outcomes!$D3,""))))</f>
        <v/>
      </c>
      <c r="T5" t="str">
        <f>IF(T$3="Supporting Local Business",Outcomes!$A3,IF(T$3="Communities &amp; Place",Outcomes!$B3,IF(T$3="People &amp; Skills",Outcomes!$C3,IF(T$3="Multiply",Outcomes!$D3,""))))</f>
        <v/>
      </c>
      <c r="U5" t="str">
        <f>IF(U$3="Supporting Local Business",Outcomes!$A3,IF(U$3="Communities &amp; Place",Outcomes!$B3,IF(U$3="People &amp; Skills",Outcomes!$C3,IF(U$3="Multiply",Outcomes!$D3,""))))</f>
        <v/>
      </c>
      <c r="V5" t="str">
        <f>IF(V$3="Supporting Local Business",Outcomes!$A3,IF(V$3="Communities &amp; Place",Outcomes!$B3,IF(V$3="People &amp; Skills",Outcomes!$C3,IF(V$3="Multiply",Outcomes!$D3,""))))</f>
        <v/>
      </c>
      <c r="W5" t="str">
        <f>IF(W$3="Supporting Local Business",Outcomes!$A3,IF(W$3="Communities &amp; Place",Outcomes!$B3,IF(W$3="People &amp; Skills",Outcomes!$C3,IF(W$3="Multiply",Outcomes!$D3,""))))</f>
        <v/>
      </c>
      <c r="X5" t="str">
        <f>IF(X$3="Supporting Local Business",Outcomes!$A3,IF(X$3="Communities &amp; Place",Outcomes!$B3,IF(X$3="People &amp; Skills",Outcomes!$C3,IF(X$3="Multiply",Outcomes!$D3,""))))</f>
        <v/>
      </c>
      <c r="Y5" t="str">
        <f>IF(Y$3="Supporting Local Business",Outcomes!$A3,IF(Y$3="Communities &amp; Place",Outcomes!$B3,IF(Y$3="People &amp; Skills",Outcomes!$C3,IF(Y$3="Multiply",Outcomes!$D3,""))))</f>
        <v/>
      </c>
      <c r="Z5" t="str">
        <f>IF(Z$3="Supporting Local Business",Outcomes!$A3,IF(Z$3="Communities &amp; Place",Outcomes!$B3,IF(Z$3="People &amp; Skills",Outcomes!$C3,IF(Z$3="Multiply",Outcomes!$D3,""))))</f>
        <v/>
      </c>
      <c r="AA5" t="str">
        <f>IF(AA$3="Supporting Local Business",Outcomes!$A3,IF(AA$3="Communities &amp; Place",Outcomes!$B3,IF(AA$3="People &amp; Skills",Outcomes!$C3,IF(AA$3="Multiply",Outcomes!$D3,""))))</f>
        <v/>
      </c>
      <c r="AB5" t="str">
        <f>IF(AB$3="Supporting Local Business",Outcomes!$A3,IF(AB$3="Communities &amp; Place",Outcomes!$B3,IF(AB$3="People &amp; Skills",Outcomes!$C3,IF(AB$3="Multiply",Outcomes!$D3,""))))</f>
        <v/>
      </c>
      <c r="AC5" t="str">
        <f>IF(AC$3="Supporting Local Business",Outcomes!$A3,IF(AC$3="Communities &amp; Place",Outcomes!$B3,IF(AC$3="People &amp; Skills",Outcomes!$C3,IF(AC$3="Multiply",Outcomes!$D3,""))))</f>
        <v/>
      </c>
      <c r="AD5" t="str">
        <f>IF(AD$3="Supporting Local Business",Outcomes!$A3,IF(AD$3="Communities &amp; Place",Outcomes!$B3,IF(AD$3="People &amp; Skills",Outcomes!$C3,IF(AD$3="Multiply",Outcomes!$D3,""))))</f>
        <v/>
      </c>
      <c r="AE5" t="str">
        <f>IF(AE$3="Supporting Local Business",Outcomes!$A3,IF(AE$3="Communities &amp; Place",Outcomes!$B3,IF(AE$3="People &amp; Skills",Outcomes!$C3,IF(AE$3="Multiply",Outcomes!$D3,""))))</f>
        <v/>
      </c>
    </row>
    <row r="6" spans="1:31" x14ac:dyDescent="0.3">
      <c r="A6" s="361">
        <v>4</v>
      </c>
      <c r="B6" t="str">
        <f>IF(B$3="Supporting Local Business",Outcomes!$A4,IF(B$3="Communities &amp; Place",Outcomes!$B4,IF(B$3="People &amp; Skills",Outcomes!$C4,IF(B$3="Multiply",Outcomes!$D4,""))))</f>
        <v/>
      </c>
      <c r="C6" t="str">
        <f>IF(C$3="Supporting Local Business",Outcomes!$A4,IF(C$3="Communities &amp; Place",Outcomes!$B4,IF(C$3="People &amp; Skills",Outcomes!$C4,IF(C$3="Multiply",Outcomes!$D4,""))))</f>
        <v/>
      </c>
      <c r="D6" t="str">
        <f>IF(D$3="Supporting Local Business",Outcomes!$A4,IF(D$3="Communities &amp; Place",Outcomes!$B4,IF(D$3="People &amp; Skills",Outcomes!$C4,IF(D$3="Multiply",Outcomes!$D4,""))))</f>
        <v/>
      </c>
      <c r="E6" t="str">
        <f>IF(E$3="Supporting Local Business",Outcomes!$A4,IF(E$3="Communities &amp; Place",Outcomes!$B4,IF(E$3="People &amp; Skills",Outcomes!$C4,IF(E$3="Multiply",Outcomes!$D4,""))))</f>
        <v/>
      </c>
      <c r="F6" t="str">
        <f>IF(F$3="Supporting Local Business",Outcomes!$A4,IF(F$3="Communities &amp; Place",Outcomes!$B4,IF(F$3="People &amp; Skills",Outcomes!$C4,IF(F$3="Multiply",Outcomes!$D4,""))))</f>
        <v/>
      </c>
      <c r="G6" t="str">
        <f>IF(G$3="Supporting Local Business",Outcomes!$A4,IF(G$3="Communities &amp; Place",Outcomes!$B4,IF(G$3="People &amp; Skills",Outcomes!$C4,IF(G$3="Multiply",Outcomes!$D4,""))))</f>
        <v/>
      </c>
      <c r="H6" t="str">
        <f>IF(H$3="Supporting Local Business",Outcomes!$A4,IF(H$3="Communities &amp; Place",Outcomes!$B4,IF(H$3="People &amp; Skills",Outcomes!$C4,IF(H$3="Multiply",Outcomes!$D4,""))))</f>
        <v/>
      </c>
      <c r="I6" t="str">
        <f>IF(I$3="Supporting Local Business",Outcomes!$A4,IF(I$3="Communities &amp; Place",Outcomes!$B4,IF(I$3="People &amp; Skills",Outcomes!$C4,IF(I$3="Multiply",Outcomes!$D4,""))))</f>
        <v/>
      </c>
      <c r="J6" t="str">
        <f>IF(J$3="Supporting Local Business",Outcomes!$A4,IF(J$3="Communities &amp; Place",Outcomes!$B4,IF(J$3="People &amp; Skills",Outcomes!$C4,IF(J$3="Multiply",Outcomes!$D4,""))))</f>
        <v/>
      </c>
      <c r="K6" t="str">
        <f>IF(K$3="Supporting Local Business",Outcomes!$A4,IF(K$3="Communities &amp; Place",Outcomes!$B4,IF(K$3="People &amp; Skills",Outcomes!$C4,IF(K$3="Multiply",Outcomes!$D4,""))))</f>
        <v/>
      </c>
      <c r="L6" t="str">
        <f>IF(L$3="Supporting Local Business",Outcomes!$A4,IF(L$3="Communities &amp; Place",Outcomes!$B4,IF(L$3="People &amp; Skills",Outcomes!$C4,IF(L$3="Multiply",Outcomes!$D4,""))))</f>
        <v/>
      </c>
      <c r="M6" t="str">
        <f>IF(M$3="Supporting Local Business",Outcomes!$A4,IF(M$3="Communities &amp; Place",Outcomes!$B4,IF(M$3="People &amp; Skills",Outcomes!$C4,IF(M$3="Multiply",Outcomes!$D4,""))))</f>
        <v/>
      </c>
      <c r="N6" t="str">
        <f>IF(N$3="Supporting Local Business",Outcomes!$A4,IF(N$3="Communities &amp; Place",Outcomes!$B4,IF(N$3="People &amp; Skills",Outcomes!$C4,IF(N$3="Multiply",Outcomes!$D4,""))))</f>
        <v/>
      </c>
      <c r="O6" t="str">
        <f>IF(O$3="Supporting Local Business",Outcomes!$A4,IF(O$3="Communities &amp; Place",Outcomes!$B4,IF(O$3="People &amp; Skills",Outcomes!$C4,IF(O$3="Multiply",Outcomes!$D4,""))))</f>
        <v/>
      </c>
      <c r="P6" t="str">
        <f>IF(P$3="Supporting Local Business",Outcomes!$A4,IF(P$3="Communities &amp; Place",Outcomes!$B4,IF(P$3="People &amp; Skills",Outcomes!$C4,IF(P$3="Multiply",Outcomes!$D4,""))))</f>
        <v/>
      </c>
      <c r="Q6" t="str">
        <f>IF(Q$3="Supporting Local Business",Outcomes!$A4,IF(Q$3="Communities &amp; Place",Outcomes!$B4,IF(Q$3="People &amp; Skills",Outcomes!$C4,IF(Q$3="Multiply",Outcomes!$D4,""))))</f>
        <v/>
      </c>
      <c r="R6" t="str">
        <f>IF(R$3="Supporting Local Business",Outcomes!$A4,IF(R$3="Communities &amp; Place",Outcomes!$B4,IF(R$3="People &amp; Skills",Outcomes!$C4,IF(R$3="Multiply",Outcomes!$D4,""))))</f>
        <v/>
      </c>
      <c r="S6" t="str">
        <f>IF(S$3="Supporting Local Business",Outcomes!$A4,IF(S$3="Communities &amp; Place",Outcomes!$B4,IF(S$3="People &amp; Skills",Outcomes!$C4,IF(S$3="Multiply",Outcomes!$D4,""))))</f>
        <v/>
      </c>
      <c r="T6" t="str">
        <f>IF(T$3="Supporting Local Business",Outcomes!$A4,IF(T$3="Communities &amp; Place",Outcomes!$B4,IF(T$3="People &amp; Skills",Outcomes!$C4,IF(T$3="Multiply",Outcomes!$D4,""))))</f>
        <v/>
      </c>
      <c r="U6" t="str">
        <f>IF(U$3="Supporting Local Business",Outcomes!$A4,IF(U$3="Communities &amp; Place",Outcomes!$B4,IF(U$3="People &amp; Skills",Outcomes!$C4,IF(U$3="Multiply",Outcomes!$D4,""))))</f>
        <v/>
      </c>
      <c r="V6" t="str">
        <f>IF(V$3="Supporting Local Business",Outcomes!$A4,IF(V$3="Communities &amp; Place",Outcomes!$B4,IF(V$3="People &amp; Skills",Outcomes!$C4,IF(V$3="Multiply",Outcomes!$D4,""))))</f>
        <v/>
      </c>
      <c r="W6" t="str">
        <f>IF(W$3="Supporting Local Business",Outcomes!$A4,IF(W$3="Communities &amp; Place",Outcomes!$B4,IF(W$3="People &amp; Skills",Outcomes!$C4,IF(W$3="Multiply",Outcomes!$D4,""))))</f>
        <v/>
      </c>
      <c r="X6" t="str">
        <f>IF(X$3="Supporting Local Business",Outcomes!$A4,IF(X$3="Communities &amp; Place",Outcomes!$B4,IF(X$3="People &amp; Skills",Outcomes!$C4,IF(X$3="Multiply",Outcomes!$D4,""))))</f>
        <v/>
      </c>
      <c r="Y6" t="str">
        <f>IF(Y$3="Supporting Local Business",Outcomes!$A4,IF(Y$3="Communities &amp; Place",Outcomes!$B4,IF(Y$3="People &amp; Skills",Outcomes!$C4,IF(Y$3="Multiply",Outcomes!$D4,""))))</f>
        <v/>
      </c>
      <c r="Z6" t="str">
        <f>IF(Z$3="Supporting Local Business",Outcomes!$A4,IF(Z$3="Communities &amp; Place",Outcomes!$B4,IF(Z$3="People &amp; Skills",Outcomes!$C4,IF(Z$3="Multiply",Outcomes!$D4,""))))</f>
        <v/>
      </c>
      <c r="AA6" t="str">
        <f>IF(AA$3="Supporting Local Business",Outcomes!$A4,IF(AA$3="Communities &amp; Place",Outcomes!$B4,IF(AA$3="People &amp; Skills",Outcomes!$C4,IF(AA$3="Multiply",Outcomes!$D4,""))))</f>
        <v/>
      </c>
      <c r="AB6" t="str">
        <f>IF(AB$3="Supporting Local Business",Outcomes!$A4,IF(AB$3="Communities &amp; Place",Outcomes!$B4,IF(AB$3="People &amp; Skills",Outcomes!$C4,IF(AB$3="Multiply",Outcomes!$D4,""))))</f>
        <v/>
      </c>
      <c r="AC6" t="str">
        <f>IF(AC$3="Supporting Local Business",Outcomes!$A4,IF(AC$3="Communities &amp; Place",Outcomes!$B4,IF(AC$3="People &amp; Skills",Outcomes!$C4,IF(AC$3="Multiply",Outcomes!$D4,""))))</f>
        <v/>
      </c>
      <c r="AD6" t="str">
        <f>IF(AD$3="Supporting Local Business",Outcomes!$A4,IF(AD$3="Communities &amp; Place",Outcomes!$B4,IF(AD$3="People &amp; Skills",Outcomes!$C4,IF(AD$3="Multiply",Outcomes!$D4,""))))</f>
        <v/>
      </c>
      <c r="AE6" t="str">
        <f>IF(AE$3="Supporting Local Business",Outcomes!$A4,IF(AE$3="Communities &amp; Place",Outcomes!$B4,IF(AE$3="People &amp; Skills",Outcomes!$C4,IF(AE$3="Multiply",Outcomes!$D4,""))))</f>
        <v/>
      </c>
    </row>
    <row r="7" spans="1:31" x14ac:dyDescent="0.3">
      <c r="A7" s="361">
        <v>5</v>
      </c>
      <c r="B7" t="str">
        <f>IF(B$3="Supporting Local Business",Outcomes!$A5,IF(B$3="Communities &amp; Place",Outcomes!$B5,IF(B$3="People &amp; Skills",Outcomes!$C5,"")))</f>
        <v/>
      </c>
      <c r="C7" t="str">
        <f>IF(C$3="Supporting Local Business",Outcomes!$A5,IF(C$3="Communities &amp; Place",Outcomes!$B5,IF(C$3="People &amp; Skills",Outcomes!$C5,"")))</f>
        <v/>
      </c>
      <c r="D7" t="str">
        <f>IF(D$3="Supporting Local Business",Outcomes!$A5,IF(D$3="Communities &amp; Place",Outcomes!$B5,IF(D$3="People &amp; Skills",Outcomes!$C5,"")))</f>
        <v/>
      </c>
      <c r="E7" t="str">
        <f>IF(E$3="Supporting Local Business",Outcomes!$A5,IF(E$3="Communities &amp; Place",Outcomes!$B5,IF(E$3="People &amp; Skills",Outcomes!$C5,"")))</f>
        <v/>
      </c>
      <c r="F7" t="str">
        <f>IF(F$3="Supporting Local Business",Outcomes!$A5,IF(F$3="Communities &amp; Place",Outcomes!$B5,IF(F$3="People &amp; Skills",Outcomes!$C5,"")))</f>
        <v/>
      </c>
      <c r="G7" t="str">
        <f>IF(G$3="Supporting Local Business",Outcomes!$A5,IF(G$3="Communities &amp; Place",Outcomes!$B5,IF(G$3="People &amp; Skills",Outcomes!$C5,"")))</f>
        <v/>
      </c>
      <c r="H7" t="str">
        <f>IF(H$3="Supporting Local Business",Outcomes!$A5,IF(H$3="Communities &amp; Place",Outcomes!$B5,IF(H$3="People &amp; Skills",Outcomes!$C5,"")))</f>
        <v/>
      </c>
      <c r="I7" t="str">
        <f>IF(I$3="Supporting Local Business",Outcomes!$A5,IF(I$3="Communities &amp; Place",Outcomes!$B5,IF(I$3="People &amp; Skills",Outcomes!$C5,"")))</f>
        <v/>
      </c>
      <c r="J7" t="str">
        <f>IF(J$3="Supporting Local Business",Outcomes!$A5,IF(J$3="Communities &amp; Place",Outcomes!$B5,IF(J$3="People &amp; Skills",Outcomes!$C5,"")))</f>
        <v/>
      </c>
      <c r="K7" t="str">
        <f>IF(K$3="Supporting Local Business",Outcomes!$A5,IF(K$3="Communities &amp; Place",Outcomes!$B5,IF(K$3="People &amp; Skills",Outcomes!$C5,"")))</f>
        <v/>
      </c>
      <c r="L7" t="str">
        <f>IF(L$3="Supporting Local Business",Outcomes!$A5,IF(L$3="Communities &amp; Place",Outcomes!$B5,IF(L$3="People &amp; Skills",Outcomes!$C5,"")))</f>
        <v/>
      </c>
      <c r="M7" t="str">
        <f>IF(M$3="Supporting Local Business",Outcomes!$A5,IF(M$3="Communities &amp; Place",Outcomes!$B5,IF(M$3="People &amp; Skills",Outcomes!$C5,"")))</f>
        <v/>
      </c>
      <c r="N7" t="str">
        <f>IF(N$3="Supporting Local Business",Outcomes!$A5,IF(N$3="Communities &amp; Place",Outcomes!$B5,IF(N$3="People &amp; Skills",Outcomes!$C5,"")))</f>
        <v/>
      </c>
      <c r="O7" t="str">
        <f>IF(O$3="Supporting Local Business",Outcomes!$A5,IF(O$3="Communities &amp; Place",Outcomes!$B5,IF(O$3="People &amp; Skills",Outcomes!$C5,"")))</f>
        <v/>
      </c>
      <c r="P7" t="str">
        <f>IF(P$3="Supporting Local Business",Outcomes!$A5,IF(P$3="Communities &amp; Place",Outcomes!$B5,IF(P$3="People &amp; Skills",Outcomes!$C5,"")))</f>
        <v/>
      </c>
      <c r="Q7" t="str">
        <f>IF(Q$3="Supporting Local Business",Outcomes!$A5,IF(Q$3="Communities &amp; Place",Outcomes!$B5,IF(Q$3="People &amp; Skills",Outcomes!$C5,"")))</f>
        <v/>
      </c>
      <c r="R7" t="str">
        <f>IF(R$3="Supporting Local Business",Outcomes!$A5,IF(R$3="Communities &amp; Place",Outcomes!$B5,IF(R$3="People &amp; Skills",Outcomes!$C5,"")))</f>
        <v/>
      </c>
      <c r="S7" t="str">
        <f>IF(S$3="Supporting Local Business",Outcomes!$A5,IF(S$3="Communities &amp; Place",Outcomes!$B5,IF(S$3="People &amp; Skills",Outcomes!$C5,"")))</f>
        <v/>
      </c>
      <c r="T7" t="str">
        <f>IF(T$3="Supporting Local Business",Outcomes!$A5,IF(T$3="Communities &amp; Place",Outcomes!$B5,IF(T$3="People &amp; Skills",Outcomes!$C5,"")))</f>
        <v/>
      </c>
      <c r="U7" t="str">
        <f>IF(U$3="Supporting Local Business",Outcomes!$A5,IF(U$3="Communities &amp; Place",Outcomes!$B5,IF(U$3="People &amp; Skills",Outcomes!$C5,"")))</f>
        <v/>
      </c>
      <c r="V7" t="str">
        <f>IF(V$3="Supporting Local Business",Outcomes!$A5,IF(V$3="Communities &amp; Place",Outcomes!$B5,IF(V$3="People &amp; Skills",Outcomes!$C5,"")))</f>
        <v/>
      </c>
      <c r="W7" t="str">
        <f>IF(W$3="Supporting Local Business",Outcomes!$A5,IF(W$3="Communities &amp; Place",Outcomes!$B5,IF(W$3="People &amp; Skills",Outcomes!$C5,"")))</f>
        <v/>
      </c>
      <c r="X7" t="str">
        <f>IF(X$3="Supporting Local Business",Outcomes!$A5,IF(X$3="Communities &amp; Place",Outcomes!$B5,IF(X$3="People &amp; Skills",Outcomes!$C5,"")))</f>
        <v/>
      </c>
      <c r="Y7" t="str">
        <f>IF(Y$3="Supporting Local Business",Outcomes!$A5,IF(Y$3="Communities &amp; Place",Outcomes!$B5,IF(Y$3="People &amp; Skills",Outcomes!$C5,"")))</f>
        <v/>
      </c>
      <c r="Z7" t="str">
        <f>IF(Z$3="Supporting Local Business",Outcomes!$A5,IF(Z$3="Communities &amp; Place",Outcomes!$B5,IF(Z$3="People &amp; Skills",Outcomes!$C5,"")))</f>
        <v/>
      </c>
      <c r="AA7" t="str">
        <f>IF(AA$3="Supporting Local Business",Outcomes!$A5,IF(AA$3="Communities &amp; Place",Outcomes!$B5,IF(AA$3="People &amp; Skills",Outcomes!$C5,"")))</f>
        <v/>
      </c>
      <c r="AB7" t="str">
        <f>IF(AB$3="Supporting Local Business",Outcomes!$A5,IF(AB$3="Communities &amp; Place",Outcomes!$B5,IF(AB$3="People &amp; Skills",Outcomes!$C5,"")))</f>
        <v/>
      </c>
      <c r="AC7" t="str">
        <f>IF(AC$3="Supporting Local Business",Outcomes!$A5,IF(AC$3="Communities &amp; Place",Outcomes!$B5,IF(AC$3="People &amp; Skills",Outcomes!$C5,"")))</f>
        <v/>
      </c>
      <c r="AD7" t="str">
        <f>IF(AD$3="Supporting Local Business",Outcomes!$A5,IF(AD$3="Communities &amp; Place",Outcomes!$B5,IF(AD$3="People &amp; Skills",Outcomes!$C5,"")))</f>
        <v/>
      </c>
      <c r="AE7" t="str">
        <f>IF(AE$3="Supporting Local Business",Outcomes!$A5,IF(AE$3="Communities &amp; Place",Outcomes!$B5,IF(AE$3="People &amp; Skills",Outcomes!$C5,"")))</f>
        <v/>
      </c>
    </row>
    <row r="8" spans="1:31" x14ac:dyDescent="0.3">
      <c r="A8" s="361">
        <v>6</v>
      </c>
      <c r="B8" t="str">
        <f>IF(B$3="Supporting Local Business",Outcomes!$A6,IF(B$3="Communities &amp; Place",Outcomes!$B6,IF(B$3="People &amp; Skills",Outcomes!$C6,"")))</f>
        <v/>
      </c>
      <c r="C8" t="str">
        <f>IF(C$3="Supporting Local Business",Outcomes!$A6,IF(C$3="Communities &amp; Place",Outcomes!$B6,IF(C$3="People &amp; Skills",Outcomes!$C6,"")))</f>
        <v/>
      </c>
      <c r="D8" t="str">
        <f>IF(D$3="Supporting Local Business",Outcomes!$A6,IF(D$3="Communities &amp; Place",Outcomes!$B6,IF(D$3="People &amp; Skills",Outcomes!$C6,"")))</f>
        <v/>
      </c>
      <c r="E8" t="str">
        <f>IF(E$3="Supporting Local Business",Outcomes!$A6,IF(E$3="Communities &amp; Place",Outcomes!$B6,IF(E$3="People &amp; Skills",Outcomes!$C6,"")))</f>
        <v/>
      </c>
      <c r="F8" t="str">
        <f>IF(F$3="Supporting Local Business",Outcomes!$A6,IF(F$3="Communities &amp; Place",Outcomes!$B6,IF(F$3="People &amp; Skills",Outcomes!$C6,"")))</f>
        <v/>
      </c>
      <c r="G8" t="str">
        <f>IF(G$3="Supporting Local Business",Outcomes!$A6,IF(G$3="Communities &amp; Place",Outcomes!$B6,IF(G$3="People &amp; Skills",Outcomes!$C6,"")))</f>
        <v/>
      </c>
      <c r="H8" t="str">
        <f>IF(H$3="Supporting Local Business",Outcomes!$A6,IF(H$3="Communities &amp; Place",Outcomes!$B6,IF(H$3="People &amp; Skills",Outcomes!$C6,"")))</f>
        <v/>
      </c>
      <c r="I8" t="str">
        <f>IF(I$3="Supporting Local Business",Outcomes!$A6,IF(I$3="Communities &amp; Place",Outcomes!$B6,IF(I$3="People &amp; Skills",Outcomes!$C6,"")))</f>
        <v/>
      </c>
      <c r="J8" t="str">
        <f>IF(J$3="Supporting Local Business",Outcomes!$A6,IF(J$3="Communities &amp; Place",Outcomes!$B6,IF(J$3="People &amp; Skills",Outcomes!$C6,"")))</f>
        <v/>
      </c>
      <c r="K8" t="str">
        <f>IF(K$3="Supporting Local Business",Outcomes!$A6,IF(K$3="Communities &amp; Place",Outcomes!$B6,IF(K$3="People &amp; Skills",Outcomes!$C6,"")))</f>
        <v/>
      </c>
      <c r="L8" t="str">
        <f>IF(L$3="Supporting Local Business",Outcomes!$A6,IF(L$3="Communities &amp; Place",Outcomes!$B6,IF(L$3="People &amp; Skills",Outcomes!$C6,"")))</f>
        <v/>
      </c>
      <c r="M8" t="str">
        <f>IF(M$3="Supporting Local Business",Outcomes!$A6,IF(M$3="Communities &amp; Place",Outcomes!$B6,IF(M$3="People &amp; Skills",Outcomes!$C6,"")))</f>
        <v/>
      </c>
      <c r="N8" t="str">
        <f>IF(N$3="Supporting Local Business",Outcomes!$A6,IF(N$3="Communities &amp; Place",Outcomes!$B6,IF(N$3="People &amp; Skills",Outcomes!$C6,"")))</f>
        <v/>
      </c>
      <c r="O8" t="str">
        <f>IF(O$3="Supporting Local Business",Outcomes!$A6,IF(O$3="Communities &amp; Place",Outcomes!$B6,IF(O$3="People &amp; Skills",Outcomes!$C6,"")))</f>
        <v/>
      </c>
      <c r="P8" t="str">
        <f>IF(P$3="Supporting Local Business",Outcomes!$A6,IF(P$3="Communities &amp; Place",Outcomes!$B6,IF(P$3="People &amp; Skills",Outcomes!$C6,"")))</f>
        <v/>
      </c>
      <c r="Q8" t="str">
        <f>IF(Q$3="Supporting Local Business",Outcomes!$A6,IF(Q$3="Communities &amp; Place",Outcomes!$B6,IF(Q$3="People &amp; Skills",Outcomes!$C6,"")))</f>
        <v/>
      </c>
      <c r="R8" t="str">
        <f>IF(R$3="Supporting Local Business",Outcomes!$A6,IF(R$3="Communities &amp; Place",Outcomes!$B6,IF(R$3="People &amp; Skills",Outcomes!$C6,"")))</f>
        <v/>
      </c>
      <c r="S8" t="str">
        <f>IF(S$3="Supporting Local Business",Outcomes!$A6,IF(S$3="Communities &amp; Place",Outcomes!$B6,IF(S$3="People &amp; Skills",Outcomes!$C6,"")))</f>
        <v/>
      </c>
      <c r="T8" t="str">
        <f>IF(T$3="Supporting Local Business",Outcomes!$A6,IF(T$3="Communities &amp; Place",Outcomes!$B6,IF(T$3="People &amp; Skills",Outcomes!$C6,"")))</f>
        <v/>
      </c>
      <c r="U8" t="str">
        <f>IF(U$3="Supporting Local Business",Outcomes!$A6,IF(U$3="Communities &amp; Place",Outcomes!$B6,IF(U$3="People &amp; Skills",Outcomes!$C6,"")))</f>
        <v/>
      </c>
      <c r="V8" t="str">
        <f>IF(V$3="Supporting Local Business",Outcomes!$A6,IF(V$3="Communities &amp; Place",Outcomes!$B6,IF(V$3="People &amp; Skills",Outcomes!$C6,"")))</f>
        <v/>
      </c>
      <c r="W8" t="str">
        <f>IF(W$3="Supporting Local Business",Outcomes!$A6,IF(W$3="Communities &amp; Place",Outcomes!$B6,IF(W$3="People &amp; Skills",Outcomes!$C6,"")))</f>
        <v/>
      </c>
      <c r="X8" t="str">
        <f>IF(X$3="Supporting Local Business",Outcomes!$A6,IF(X$3="Communities &amp; Place",Outcomes!$B6,IF(X$3="People &amp; Skills",Outcomes!$C6,"")))</f>
        <v/>
      </c>
      <c r="Y8" t="str">
        <f>IF(Y$3="Supporting Local Business",Outcomes!$A6,IF(Y$3="Communities &amp; Place",Outcomes!$B6,IF(Y$3="People &amp; Skills",Outcomes!$C6,"")))</f>
        <v/>
      </c>
      <c r="Z8" t="str">
        <f>IF(Z$3="Supporting Local Business",Outcomes!$A6,IF(Z$3="Communities &amp; Place",Outcomes!$B6,IF(Z$3="People &amp; Skills",Outcomes!$C6,"")))</f>
        <v/>
      </c>
      <c r="AA8" t="str">
        <f>IF(AA$3="Supporting Local Business",Outcomes!$A6,IF(AA$3="Communities &amp; Place",Outcomes!$B6,IF(AA$3="People &amp; Skills",Outcomes!$C6,"")))</f>
        <v/>
      </c>
      <c r="AB8" t="str">
        <f>IF(AB$3="Supporting Local Business",Outcomes!$A6,IF(AB$3="Communities &amp; Place",Outcomes!$B6,IF(AB$3="People &amp; Skills",Outcomes!$C6,"")))</f>
        <v/>
      </c>
      <c r="AC8" t="str">
        <f>IF(AC$3="Supporting Local Business",Outcomes!$A6,IF(AC$3="Communities &amp; Place",Outcomes!$B6,IF(AC$3="People &amp; Skills",Outcomes!$C6,"")))</f>
        <v/>
      </c>
      <c r="AD8" t="str">
        <f>IF(AD$3="Supporting Local Business",Outcomes!$A6,IF(AD$3="Communities &amp; Place",Outcomes!$B6,IF(AD$3="People &amp; Skills",Outcomes!$C6,"")))</f>
        <v/>
      </c>
      <c r="AE8" t="str">
        <f>IF(AE$3="Supporting Local Business",Outcomes!$A6,IF(AE$3="Communities &amp; Place",Outcomes!$B6,IF(AE$3="People &amp; Skills",Outcomes!$C6,"")))</f>
        <v/>
      </c>
    </row>
    <row r="9" spans="1:31" x14ac:dyDescent="0.3">
      <c r="A9" s="361">
        <v>7</v>
      </c>
      <c r="B9" t="str">
        <f>IF(B$3="Supporting Local Business",Outcomes!$A7,IF(B$3="Communities &amp; Place",Outcomes!$B7,IF(B$3="People &amp; Skills",Outcomes!$C7,"")))</f>
        <v/>
      </c>
      <c r="C9" t="str">
        <f>IF(C$3="Supporting Local Business",Outcomes!$A7,IF(C$3="Communities &amp; Place",Outcomes!$B7,IF(C$3="People &amp; Skills",Outcomes!$C7,"")))</f>
        <v/>
      </c>
      <c r="D9" t="str">
        <f>IF(D$3="Supporting Local Business",Outcomes!$A7,IF(D$3="Communities &amp; Place",Outcomes!$B7,IF(D$3="People &amp; Skills",Outcomes!$C7,"")))</f>
        <v/>
      </c>
      <c r="E9" t="str">
        <f>IF(E$3="Supporting Local Business",Outcomes!$A7,IF(E$3="Communities &amp; Place",Outcomes!$B7,IF(E$3="People &amp; Skills",Outcomes!$C7,"")))</f>
        <v/>
      </c>
      <c r="F9" t="str">
        <f>IF(F$3="Supporting Local Business",Outcomes!$A7,IF(F$3="Communities &amp; Place",Outcomes!$B7,IF(F$3="People &amp; Skills",Outcomes!$C7,"")))</f>
        <v/>
      </c>
      <c r="G9" t="str">
        <f>IF(G$3="Supporting Local Business",Outcomes!$A7,IF(G$3="Communities &amp; Place",Outcomes!$B7,IF(G$3="People &amp; Skills",Outcomes!$C7,"")))</f>
        <v/>
      </c>
      <c r="H9" t="str">
        <f>IF(H$3="Supporting Local Business",Outcomes!$A7,IF(H$3="Communities &amp; Place",Outcomes!$B7,IF(H$3="People &amp; Skills",Outcomes!$C7,"")))</f>
        <v/>
      </c>
      <c r="I9" t="str">
        <f>IF(I$3="Supporting Local Business",Outcomes!$A7,IF(I$3="Communities &amp; Place",Outcomes!$B7,IF(I$3="People &amp; Skills",Outcomes!$C7,"")))</f>
        <v/>
      </c>
      <c r="J9" t="str">
        <f>IF(J$3="Supporting Local Business",Outcomes!$A7,IF(J$3="Communities &amp; Place",Outcomes!$B7,IF(J$3="People &amp; Skills",Outcomes!$C7,"")))</f>
        <v/>
      </c>
      <c r="K9" t="str">
        <f>IF(K$3="Supporting Local Business",Outcomes!$A7,IF(K$3="Communities &amp; Place",Outcomes!$B7,IF(K$3="People &amp; Skills",Outcomes!$C7,"")))</f>
        <v/>
      </c>
      <c r="L9" t="str">
        <f>IF(L$3="Supporting Local Business",Outcomes!$A7,IF(L$3="Communities &amp; Place",Outcomes!$B7,IF(L$3="People &amp; Skills",Outcomes!$C7,"")))</f>
        <v/>
      </c>
      <c r="M9" t="str">
        <f>IF(M$3="Supporting Local Business",Outcomes!$A7,IF(M$3="Communities &amp; Place",Outcomes!$B7,IF(M$3="People &amp; Skills",Outcomes!$C7,"")))</f>
        <v/>
      </c>
      <c r="N9" t="str">
        <f>IF(N$3="Supporting Local Business",Outcomes!$A7,IF(N$3="Communities &amp; Place",Outcomes!$B7,IF(N$3="People &amp; Skills",Outcomes!$C7,"")))</f>
        <v/>
      </c>
      <c r="O9" t="str">
        <f>IF(O$3="Supporting Local Business",Outcomes!$A7,IF(O$3="Communities &amp; Place",Outcomes!$B7,IF(O$3="People &amp; Skills",Outcomes!$C7,"")))</f>
        <v/>
      </c>
      <c r="P9" t="str">
        <f>IF(P$3="Supporting Local Business",Outcomes!$A7,IF(P$3="Communities &amp; Place",Outcomes!$B7,IF(P$3="People &amp; Skills",Outcomes!$C7,"")))</f>
        <v/>
      </c>
      <c r="Q9" t="str">
        <f>IF(Q$3="Supporting Local Business",Outcomes!$A7,IF(Q$3="Communities &amp; Place",Outcomes!$B7,IF(Q$3="People &amp; Skills",Outcomes!$C7,"")))</f>
        <v/>
      </c>
      <c r="R9" t="str">
        <f>IF(R$3="Supporting Local Business",Outcomes!$A7,IF(R$3="Communities &amp; Place",Outcomes!$B7,IF(R$3="People &amp; Skills",Outcomes!$C7,"")))</f>
        <v/>
      </c>
      <c r="S9" t="str">
        <f>IF(S$3="Supporting Local Business",Outcomes!$A7,IF(S$3="Communities &amp; Place",Outcomes!$B7,IF(S$3="People &amp; Skills",Outcomes!$C7,"")))</f>
        <v/>
      </c>
      <c r="T9" t="str">
        <f>IF(T$3="Supporting Local Business",Outcomes!$A7,IF(T$3="Communities &amp; Place",Outcomes!$B7,IF(T$3="People &amp; Skills",Outcomes!$C7,"")))</f>
        <v/>
      </c>
      <c r="U9" t="str">
        <f>IF(U$3="Supporting Local Business",Outcomes!$A7,IF(U$3="Communities &amp; Place",Outcomes!$B7,IF(U$3="People &amp; Skills",Outcomes!$C7,"")))</f>
        <v/>
      </c>
      <c r="V9" t="str">
        <f>IF(V$3="Supporting Local Business",Outcomes!$A7,IF(V$3="Communities &amp; Place",Outcomes!$B7,IF(V$3="People &amp; Skills",Outcomes!$C7,"")))</f>
        <v/>
      </c>
      <c r="W9" t="str">
        <f>IF(W$3="Supporting Local Business",Outcomes!$A7,IF(W$3="Communities &amp; Place",Outcomes!$B7,IF(W$3="People &amp; Skills",Outcomes!$C7,"")))</f>
        <v/>
      </c>
      <c r="X9" t="str">
        <f>IF(X$3="Supporting Local Business",Outcomes!$A7,IF(X$3="Communities &amp; Place",Outcomes!$B7,IF(X$3="People &amp; Skills",Outcomes!$C7,"")))</f>
        <v/>
      </c>
      <c r="Y9" t="str">
        <f>IF(Y$3="Supporting Local Business",Outcomes!$A7,IF(Y$3="Communities &amp; Place",Outcomes!$B7,IF(Y$3="People &amp; Skills",Outcomes!$C7,"")))</f>
        <v/>
      </c>
      <c r="Z9" t="str">
        <f>IF(Z$3="Supporting Local Business",Outcomes!$A7,IF(Z$3="Communities &amp; Place",Outcomes!$B7,IF(Z$3="People &amp; Skills",Outcomes!$C7,"")))</f>
        <v/>
      </c>
      <c r="AA9" t="str">
        <f>IF(AA$3="Supporting Local Business",Outcomes!$A7,IF(AA$3="Communities &amp; Place",Outcomes!$B7,IF(AA$3="People &amp; Skills",Outcomes!$C7,"")))</f>
        <v/>
      </c>
      <c r="AB9" t="str">
        <f>IF(AB$3="Supporting Local Business",Outcomes!$A7,IF(AB$3="Communities &amp; Place",Outcomes!$B7,IF(AB$3="People &amp; Skills",Outcomes!$C7,"")))</f>
        <v/>
      </c>
      <c r="AC9" t="str">
        <f>IF(AC$3="Supporting Local Business",Outcomes!$A7,IF(AC$3="Communities &amp; Place",Outcomes!$B7,IF(AC$3="People &amp; Skills",Outcomes!$C7,"")))</f>
        <v/>
      </c>
      <c r="AD9" t="str">
        <f>IF(AD$3="Supporting Local Business",Outcomes!$A7,IF(AD$3="Communities &amp; Place",Outcomes!$B7,IF(AD$3="People &amp; Skills",Outcomes!$C7,"")))</f>
        <v/>
      </c>
      <c r="AE9" t="str">
        <f>IF(AE$3="Supporting Local Business",Outcomes!$A7,IF(AE$3="Communities &amp; Place",Outcomes!$B7,IF(AE$3="People &amp; Skills",Outcomes!$C7,"")))</f>
        <v/>
      </c>
    </row>
    <row r="10" spans="1:31" x14ac:dyDescent="0.3">
      <c r="A10" s="361">
        <v>8</v>
      </c>
      <c r="B10" t="str">
        <f>IF(B$3="Supporting Local Business",Outcomes!$A8,IF(B$3="Communities &amp; Place",Outcomes!$B8,IF(B$3="People &amp; Skills",Outcomes!$C8,"")))</f>
        <v/>
      </c>
      <c r="C10" t="str">
        <f>IF(C$3="Supporting Local Business",Outcomes!$A8,IF(C$3="Communities &amp; Place",Outcomes!$B8,IF(C$3="People &amp; Skills",Outcomes!$C8,"")))</f>
        <v/>
      </c>
      <c r="D10" t="str">
        <f>IF(D$3="Supporting Local Business",Outcomes!$A8,IF(D$3="Communities &amp; Place",Outcomes!$B8,IF(D$3="People &amp; Skills",Outcomes!$C8,"")))</f>
        <v/>
      </c>
      <c r="E10" t="str">
        <f>IF(E$3="Supporting Local Business",Outcomes!$A8,IF(E$3="Communities &amp; Place",Outcomes!$B8,IF(E$3="People &amp; Skills",Outcomes!$C8,"")))</f>
        <v/>
      </c>
      <c r="F10" t="str">
        <f>IF(F$3="Supporting Local Business",Outcomes!$A8,IF(F$3="Communities &amp; Place",Outcomes!$B8,IF(F$3="People &amp; Skills",Outcomes!$C8,"")))</f>
        <v/>
      </c>
      <c r="G10" t="str">
        <f>IF(G$3="Supporting Local Business",Outcomes!$A8,IF(G$3="Communities &amp; Place",Outcomes!$B8,IF(G$3="People &amp; Skills",Outcomes!$C8,"")))</f>
        <v/>
      </c>
      <c r="H10" t="str">
        <f>IF(H$3="Supporting Local Business",Outcomes!$A8,IF(H$3="Communities &amp; Place",Outcomes!$B8,IF(H$3="People &amp; Skills",Outcomes!$C8,"")))</f>
        <v/>
      </c>
      <c r="I10" t="str">
        <f>IF(I$3="Supporting Local Business",Outcomes!$A8,IF(I$3="Communities &amp; Place",Outcomes!$B8,IF(I$3="People &amp; Skills",Outcomes!$C8,"")))</f>
        <v/>
      </c>
      <c r="J10" t="str">
        <f>IF(J$3="Supporting Local Business",Outcomes!$A8,IF(J$3="Communities &amp; Place",Outcomes!$B8,IF(J$3="People &amp; Skills",Outcomes!$C8,"")))</f>
        <v/>
      </c>
      <c r="K10" t="str">
        <f>IF(K$3="Supporting Local Business",Outcomes!$A8,IF(K$3="Communities &amp; Place",Outcomes!$B8,IF(K$3="People &amp; Skills",Outcomes!$C8,"")))</f>
        <v/>
      </c>
      <c r="L10" t="str">
        <f>IF(L$3="Supporting Local Business",Outcomes!$A8,IF(L$3="Communities &amp; Place",Outcomes!$B8,IF(L$3="People &amp; Skills",Outcomes!$C8,"")))</f>
        <v/>
      </c>
      <c r="M10" t="str">
        <f>IF(M$3="Supporting Local Business",Outcomes!$A8,IF(M$3="Communities &amp; Place",Outcomes!$B8,IF(M$3="People &amp; Skills",Outcomes!$C8,"")))</f>
        <v/>
      </c>
      <c r="N10" t="str">
        <f>IF(N$3="Supporting Local Business",Outcomes!$A8,IF(N$3="Communities &amp; Place",Outcomes!$B8,IF(N$3="People &amp; Skills",Outcomes!$C8,"")))</f>
        <v/>
      </c>
      <c r="O10" t="str">
        <f>IF(O$3="Supporting Local Business",Outcomes!$A8,IF(O$3="Communities &amp; Place",Outcomes!$B8,IF(O$3="People &amp; Skills",Outcomes!$C8,"")))</f>
        <v/>
      </c>
      <c r="P10" t="str">
        <f>IF(P$3="Supporting Local Business",Outcomes!$A8,IF(P$3="Communities &amp; Place",Outcomes!$B8,IF(P$3="People &amp; Skills",Outcomes!$C8,"")))</f>
        <v/>
      </c>
      <c r="Q10" t="str">
        <f>IF(Q$3="Supporting Local Business",Outcomes!$A8,IF(Q$3="Communities &amp; Place",Outcomes!$B8,IF(Q$3="People &amp; Skills",Outcomes!$C8,"")))</f>
        <v/>
      </c>
      <c r="R10" t="str">
        <f>IF(R$3="Supporting Local Business",Outcomes!$A8,IF(R$3="Communities &amp; Place",Outcomes!$B8,IF(R$3="People &amp; Skills",Outcomes!$C8,"")))</f>
        <v/>
      </c>
      <c r="S10" t="str">
        <f>IF(S$3="Supporting Local Business",Outcomes!$A8,IF(S$3="Communities &amp; Place",Outcomes!$B8,IF(S$3="People &amp; Skills",Outcomes!$C8,"")))</f>
        <v/>
      </c>
      <c r="T10" t="str">
        <f>IF(T$3="Supporting Local Business",Outcomes!$A8,IF(T$3="Communities &amp; Place",Outcomes!$B8,IF(T$3="People &amp; Skills",Outcomes!$C8,"")))</f>
        <v/>
      </c>
      <c r="U10" t="str">
        <f>IF(U$3="Supporting Local Business",Outcomes!$A8,IF(U$3="Communities &amp; Place",Outcomes!$B8,IF(U$3="People &amp; Skills",Outcomes!$C8,"")))</f>
        <v/>
      </c>
      <c r="V10" t="str">
        <f>IF(V$3="Supporting Local Business",Outcomes!$A8,IF(V$3="Communities &amp; Place",Outcomes!$B8,IF(V$3="People &amp; Skills",Outcomes!$C8,"")))</f>
        <v/>
      </c>
      <c r="W10" t="str">
        <f>IF(W$3="Supporting Local Business",Outcomes!$A8,IF(W$3="Communities &amp; Place",Outcomes!$B8,IF(W$3="People &amp; Skills",Outcomes!$C8,"")))</f>
        <v/>
      </c>
      <c r="X10" t="str">
        <f>IF(X$3="Supporting Local Business",Outcomes!$A8,IF(X$3="Communities &amp; Place",Outcomes!$B8,IF(X$3="People &amp; Skills",Outcomes!$C8,"")))</f>
        <v/>
      </c>
      <c r="Y10" t="str">
        <f>IF(Y$3="Supporting Local Business",Outcomes!$A8,IF(Y$3="Communities &amp; Place",Outcomes!$B8,IF(Y$3="People &amp; Skills",Outcomes!$C8,"")))</f>
        <v/>
      </c>
      <c r="Z10" t="str">
        <f>IF(Z$3="Supporting Local Business",Outcomes!$A8,IF(Z$3="Communities &amp; Place",Outcomes!$B8,IF(Z$3="People &amp; Skills",Outcomes!$C8,"")))</f>
        <v/>
      </c>
      <c r="AA10" t="str">
        <f>IF(AA$3="Supporting Local Business",Outcomes!$A8,IF(AA$3="Communities &amp; Place",Outcomes!$B8,IF(AA$3="People &amp; Skills",Outcomes!$C8,"")))</f>
        <v/>
      </c>
      <c r="AB10" t="str">
        <f>IF(AB$3="Supporting Local Business",Outcomes!$A8,IF(AB$3="Communities &amp; Place",Outcomes!$B8,IF(AB$3="People &amp; Skills",Outcomes!$C8,"")))</f>
        <v/>
      </c>
      <c r="AC10" t="str">
        <f>IF(AC$3="Supporting Local Business",Outcomes!$A8,IF(AC$3="Communities &amp; Place",Outcomes!$B8,IF(AC$3="People &amp; Skills",Outcomes!$C8,"")))</f>
        <v/>
      </c>
      <c r="AD10" t="str">
        <f>IF(AD$3="Supporting Local Business",Outcomes!$A8,IF(AD$3="Communities &amp; Place",Outcomes!$B8,IF(AD$3="People &amp; Skills",Outcomes!$C8,"")))</f>
        <v/>
      </c>
      <c r="AE10" t="str">
        <f>IF(AE$3="Supporting Local Business",Outcomes!$A8,IF(AE$3="Communities &amp; Place",Outcomes!$B8,IF(AE$3="People &amp; Skills",Outcomes!$C8,"")))</f>
        <v/>
      </c>
    </row>
    <row r="11" spans="1:31" x14ac:dyDescent="0.3">
      <c r="A11" s="361">
        <v>9</v>
      </c>
      <c r="B11" t="str">
        <f>IF(B$3="Supporting Local Business",Outcomes!$A9,IF(B$3="Communities &amp; Place",Outcomes!$B9,IF(B$3="People &amp; Skills",Outcomes!$C9,"")))</f>
        <v/>
      </c>
      <c r="C11" t="str">
        <f>IF(C$3="Supporting Local Business",Outcomes!$A9,IF(C$3="Communities &amp; Place",Outcomes!$B9,IF(C$3="People &amp; Skills",Outcomes!$C9,"")))</f>
        <v/>
      </c>
      <c r="D11" t="str">
        <f>IF(D$3="Supporting Local Business",Outcomes!$A9,IF(D$3="Communities &amp; Place",Outcomes!$B9,IF(D$3="People &amp; Skills",Outcomes!$C9,"")))</f>
        <v/>
      </c>
      <c r="E11" t="str">
        <f>IF(E$3="Supporting Local Business",Outcomes!$A9,IF(E$3="Communities &amp; Place",Outcomes!$B9,IF(E$3="People &amp; Skills",Outcomes!$C9,"")))</f>
        <v/>
      </c>
      <c r="F11" t="str">
        <f>IF(F$3="Supporting Local Business",Outcomes!$A9,IF(F$3="Communities &amp; Place",Outcomes!$B9,IF(F$3="People &amp; Skills",Outcomes!$C9,"")))</f>
        <v/>
      </c>
      <c r="G11" t="str">
        <f>IF(G$3="Supporting Local Business",Outcomes!$A9,IF(G$3="Communities &amp; Place",Outcomes!$B9,IF(G$3="People &amp; Skills",Outcomes!$C9,"")))</f>
        <v/>
      </c>
      <c r="H11" t="str">
        <f>IF(H$3="Supporting Local Business",Outcomes!$A9,IF(H$3="Communities &amp; Place",Outcomes!$B9,IF(H$3="People &amp; Skills",Outcomes!$C9,"")))</f>
        <v/>
      </c>
      <c r="I11" t="str">
        <f>IF(I$3="Supporting Local Business",Outcomes!$A9,IF(I$3="Communities &amp; Place",Outcomes!$B9,IF(I$3="People &amp; Skills",Outcomes!$C9,"")))</f>
        <v/>
      </c>
      <c r="J11" t="str">
        <f>IF(J$3="Supporting Local Business",Outcomes!$A9,IF(J$3="Communities &amp; Place",Outcomes!$B9,IF(J$3="People &amp; Skills",Outcomes!$C9,"")))</f>
        <v/>
      </c>
      <c r="K11" t="str">
        <f>IF(K$3="Supporting Local Business",Outcomes!$A9,IF(K$3="Communities &amp; Place",Outcomes!$B9,IF(K$3="People &amp; Skills",Outcomes!$C9,"")))</f>
        <v/>
      </c>
      <c r="L11" t="str">
        <f>IF(L$3="Supporting Local Business",Outcomes!$A9,IF(L$3="Communities &amp; Place",Outcomes!$B9,IF(L$3="People &amp; Skills",Outcomes!$C9,"")))</f>
        <v/>
      </c>
      <c r="M11" t="str">
        <f>IF(M$3="Supporting Local Business",Outcomes!$A9,IF(M$3="Communities &amp; Place",Outcomes!$B9,IF(M$3="People &amp; Skills",Outcomes!$C9,"")))</f>
        <v/>
      </c>
      <c r="N11" t="str">
        <f>IF(N$3="Supporting Local Business",Outcomes!$A9,IF(N$3="Communities &amp; Place",Outcomes!$B9,IF(N$3="People &amp; Skills",Outcomes!$C9,"")))</f>
        <v/>
      </c>
      <c r="O11" t="str">
        <f>IF(O$3="Supporting Local Business",Outcomes!$A9,IF(O$3="Communities &amp; Place",Outcomes!$B9,IF(O$3="People &amp; Skills",Outcomes!$C9,"")))</f>
        <v/>
      </c>
      <c r="P11" t="str">
        <f>IF(P$3="Supporting Local Business",Outcomes!$A9,IF(P$3="Communities &amp; Place",Outcomes!$B9,IF(P$3="People &amp; Skills",Outcomes!$C9,"")))</f>
        <v/>
      </c>
      <c r="Q11" t="str">
        <f>IF(Q$3="Supporting Local Business",Outcomes!$A9,IF(Q$3="Communities &amp; Place",Outcomes!$B9,IF(Q$3="People &amp; Skills",Outcomes!$C9,"")))</f>
        <v/>
      </c>
      <c r="R11" t="str">
        <f>IF(R$3="Supporting Local Business",Outcomes!$A9,IF(R$3="Communities &amp; Place",Outcomes!$B9,IF(R$3="People &amp; Skills",Outcomes!$C9,"")))</f>
        <v/>
      </c>
      <c r="S11" t="str">
        <f>IF(S$3="Supporting Local Business",Outcomes!$A9,IF(S$3="Communities &amp; Place",Outcomes!$B9,IF(S$3="People &amp; Skills",Outcomes!$C9,"")))</f>
        <v/>
      </c>
      <c r="T11" t="str">
        <f>IF(T$3="Supporting Local Business",Outcomes!$A9,IF(T$3="Communities &amp; Place",Outcomes!$B9,IF(T$3="People &amp; Skills",Outcomes!$C9,"")))</f>
        <v/>
      </c>
      <c r="U11" t="str">
        <f>IF(U$3="Supporting Local Business",Outcomes!$A9,IF(U$3="Communities &amp; Place",Outcomes!$B9,IF(U$3="People &amp; Skills",Outcomes!$C9,"")))</f>
        <v/>
      </c>
      <c r="V11" t="str">
        <f>IF(V$3="Supporting Local Business",Outcomes!$A9,IF(V$3="Communities &amp; Place",Outcomes!$B9,IF(V$3="People &amp; Skills",Outcomes!$C9,"")))</f>
        <v/>
      </c>
      <c r="W11" t="str">
        <f>IF(W$3="Supporting Local Business",Outcomes!$A9,IF(W$3="Communities &amp; Place",Outcomes!$B9,IF(W$3="People &amp; Skills",Outcomes!$C9,"")))</f>
        <v/>
      </c>
      <c r="X11" t="str">
        <f>IF(X$3="Supporting Local Business",Outcomes!$A9,IF(X$3="Communities &amp; Place",Outcomes!$B9,IF(X$3="People &amp; Skills",Outcomes!$C9,"")))</f>
        <v/>
      </c>
      <c r="Y11" t="str">
        <f>IF(Y$3="Supporting Local Business",Outcomes!$A9,IF(Y$3="Communities &amp; Place",Outcomes!$B9,IF(Y$3="People &amp; Skills",Outcomes!$C9,"")))</f>
        <v/>
      </c>
      <c r="Z11" t="str">
        <f>IF(Z$3="Supporting Local Business",Outcomes!$A9,IF(Z$3="Communities &amp; Place",Outcomes!$B9,IF(Z$3="People &amp; Skills",Outcomes!$C9,"")))</f>
        <v/>
      </c>
      <c r="AA11" t="str">
        <f>IF(AA$3="Supporting Local Business",Outcomes!$A9,IF(AA$3="Communities &amp; Place",Outcomes!$B9,IF(AA$3="People &amp; Skills",Outcomes!$C9,"")))</f>
        <v/>
      </c>
      <c r="AB11" t="str">
        <f>IF(AB$3="Supporting Local Business",Outcomes!$A9,IF(AB$3="Communities &amp; Place",Outcomes!$B9,IF(AB$3="People &amp; Skills",Outcomes!$C9,"")))</f>
        <v/>
      </c>
      <c r="AC11" t="str">
        <f>IF(AC$3="Supporting Local Business",Outcomes!$A9,IF(AC$3="Communities &amp; Place",Outcomes!$B9,IF(AC$3="People &amp; Skills",Outcomes!$C9,"")))</f>
        <v/>
      </c>
      <c r="AD11" t="str">
        <f>IF(AD$3="Supporting Local Business",Outcomes!$A9,IF(AD$3="Communities &amp; Place",Outcomes!$B9,IF(AD$3="People &amp; Skills",Outcomes!$C9,"")))</f>
        <v/>
      </c>
      <c r="AE11" t="str">
        <f>IF(AE$3="Supporting Local Business",Outcomes!$A9,IF(AE$3="Communities &amp; Place",Outcomes!$B9,IF(AE$3="People &amp; Skills",Outcomes!$C9,"")))</f>
        <v/>
      </c>
    </row>
    <row r="12" spans="1:31" x14ac:dyDescent="0.3">
      <c r="A12" s="361">
        <v>10</v>
      </c>
      <c r="B12" t="str">
        <f>IF(B$3="Supporting Local Business",Outcomes!$A10,IF(B$3="Communities &amp; Place",Outcomes!$B10,IF(B$3="People &amp; Skills",Outcomes!$C10,"")))</f>
        <v/>
      </c>
      <c r="C12" t="str">
        <f>IF(C$3="Supporting Local Business",Outcomes!$A10,IF(C$3="Communities &amp; Place",Outcomes!$B10,IF(C$3="People &amp; Skills",Outcomes!$C10,"")))</f>
        <v/>
      </c>
      <c r="D12" t="str">
        <f>IF(D$3="Supporting Local Business",Outcomes!$A10,IF(D$3="Communities &amp; Place",Outcomes!$B10,IF(D$3="People &amp; Skills",Outcomes!$C10,"")))</f>
        <v/>
      </c>
      <c r="E12" t="str">
        <f>IF(E$3="Supporting Local Business",Outcomes!$A10,IF(E$3="Communities &amp; Place",Outcomes!$B10,IF(E$3="People &amp; Skills",Outcomes!$C10,"")))</f>
        <v/>
      </c>
      <c r="F12" t="str">
        <f>IF(F$3="Supporting Local Business",Outcomes!$A10,IF(F$3="Communities &amp; Place",Outcomes!$B10,IF(F$3="People &amp; Skills",Outcomes!$C10,"")))</f>
        <v/>
      </c>
      <c r="G12" t="str">
        <f>IF(G$3="Supporting Local Business",Outcomes!$A10,IF(G$3="Communities &amp; Place",Outcomes!$B10,IF(G$3="People &amp; Skills",Outcomes!$C10,"")))</f>
        <v/>
      </c>
      <c r="H12" t="str">
        <f>IF(H$3="Supporting Local Business",Outcomes!$A10,IF(H$3="Communities &amp; Place",Outcomes!$B10,IF(H$3="People &amp; Skills",Outcomes!$C10,"")))</f>
        <v/>
      </c>
      <c r="I12" t="str">
        <f>IF(I$3="Supporting Local Business",Outcomes!$A10,IF(I$3="Communities &amp; Place",Outcomes!$B10,IF(I$3="People &amp; Skills",Outcomes!$C10,"")))</f>
        <v/>
      </c>
      <c r="J12" t="str">
        <f>IF(J$3="Supporting Local Business",Outcomes!$A10,IF(J$3="Communities &amp; Place",Outcomes!$B10,IF(J$3="People &amp; Skills",Outcomes!$C10,"")))</f>
        <v/>
      </c>
      <c r="K12" t="str">
        <f>IF(K$3="Supporting Local Business",Outcomes!$A10,IF(K$3="Communities &amp; Place",Outcomes!$B10,IF(K$3="People &amp; Skills",Outcomes!$C10,"")))</f>
        <v/>
      </c>
      <c r="L12" t="str">
        <f>IF(L$3="Supporting Local Business",Outcomes!$A10,IF(L$3="Communities &amp; Place",Outcomes!$B10,IF(L$3="People &amp; Skills",Outcomes!$C10,"")))</f>
        <v/>
      </c>
      <c r="M12" t="str">
        <f>IF(M$3="Supporting Local Business",Outcomes!$A10,IF(M$3="Communities &amp; Place",Outcomes!$B10,IF(M$3="People &amp; Skills",Outcomes!$C10,"")))</f>
        <v/>
      </c>
      <c r="N12" t="str">
        <f>IF(N$3="Supporting Local Business",Outcomes!$A10,IF(N$3="Communities &amp; Place",Outcomes!$B10,IF(N$3="People &amp; Skills",Outcomes!$C10,"")))</f>
        <v/>
      </c>
      <c r="O12" t="str">
        <f>IF(O$3="Supporting Local Business",Outcomes!$A10,IF(O$3="Communities &amp; Place",Outcomes!$B10,IF(O$3="People &amp; Skills",Outcomes!$C10,"")))</f>
        <v/>
      </c>
      <c r="P12" t="str">
        <f>IF(P$3="Supporting Local Business",Outcomes!$A10,IF(P$3="Communities &amp; Place",Outcomes!$B10,IF(P$3="People &amp; Skills",Outcomes!$C10,"")))</f>
        <v/>
      </c>
      <c r="Q12" t="str">
        <f>IF(Q$3="Supporting Local Business",Outcomes!$A10,IF(Q$3="Communities &amp; Place",Outcomes!$B10,IF(Q$3="People &amp; Skills",Outcomes!$C10,"")))</f>
        <v/>
      </c>
      <c r="R12" t="str">
        <f>IF(R$3="Supporting Local Business",Outcomes!$A10,IF(R$3="Communities &amp; Place",Outcomes!$B10,IF(R$3="People &amp; Skills",Outcomes!$C10,"")))</f>
        <v/>
      </c>
      <c r="S12" t="str">
        <f>IF(S$3="Supporting Local Business",Outcomes!$A10,IF(S$3="Communities &amp; Place",Outcomes!$B10,IF(S$3="People &amp; Skills",Outcomes!$C10,"")))</f>
        <v/>
      </c>
      <c r="T12" t="str">
        <f>IF(T$3="Supporting Local Business",Outcomes!$A10,IF(T$3="Communities &amp; Place",Outcomes!$B10,IF(T$3="People &amp; Skills",Outcomes!$C10,"")))</f>
        <v/>
      </c>
      <c r="U12" t="str">
        <f>IF(U$3="Supporting Local Business",Outcomes!$A10,IF(U$3="Communities &amp; Place",Outcomes!$B10,IF(U$3="People &amp; Skills",Outcomes!$C10,"")))</f>
        <v/>
      </c>
      <c r="V12" t="str">
        <f>IF(V$3="Supporting Local Business",Outcomes!$A10,IF(V$3="Communities &amp; Place",Outcomes!$B10,IF(V$3="People &amp; Skills",Outcomes!$C10,"")))</f>
        <v/>
      </c>
      <c r="W12" t="str">
        <f>IF(W$3="Supporting Local Business",Outcomes!$A10,IF(W$3="Communities &amp; Place",Outcomes!$B10,IF(W$3="People &amp; Skills",Outcomes!$C10,"")))</f>
        <v/>
      </c>
      <c r="X12" t="str">
        <f>IF(X$3="Supporting Local Business",Outcomes!$A10,IF(X$3="Communities &amp; Place",Outcomes!$B10,IF(X$3="People &amp; Skills",Outcomes!$C10,"")))</f>
        <v/>
      </c>
      <c r="Y12" t="str">
        <f>IF(Y$3="Supporting Local Business",Outcomes!$A10,IF(Y$3="Communities &amp; Place",Outcomes!$B10,IF(Y$3="People &amp; Skills",Outcomes!$C10,"")))</f>
        <v/>
      </c>
      <c r="Z12" t="str">
        <f>IF(Z$3="Supporting Local Business",Outcomes!$A10,IF(Z$3="Communities &amp; Place",Outcomes!$B10,IF(Z$3="People &amp; Skills",Outcomes!$C10,"")))</f>
        <v/>
      </c>
      <c r="AA12" t="str">
        <f>IF(AA$3="Supporting Local Business",Outcomes!$A10,IF(AA$3="Communities &amp; Place",Outcomes!$B10,IF(AA$3="People &amp; Skills",Outcomes!$C10,"")))</f>
        <v/>
      </c>
      <c r="AB12" t="str">
        <f>IF(AB$3="Supporting Local Business",Outcomes!$A10,IF(AB$3="Communities &amp; Place",Outcomes!$B10,IF(AB$3="People &amp; Skills",Outcomes!$C10,"")))</f>
        <v/>
      </c>
      <c r="AC12" t="str">
        <f>IF(AC$3="Supporting Local Business",Outcomes!$A10,IF(AC$3="Communities &amp; Place",Outcomes!$B10,IF(AC$3="People &amp; Skills",Outcomes!$C10,"")))</f>
        <v/>
      </c>
      <c r="AD12" t="str">
        <f>IF(AD$3="Supporting Local Business",Outcomes!$A10,IF(AD$3="Communities &amp; Place",Outcomes!$B10,IF(AD$3="People &amp; Skills",Outcomes!$C10,"")))</f>
        <v/>
      </c>
      <c r="AE12" t="str">
        <f>IF(AE$3="Supporting Local Business",Outcomes!$A10,IF(AE$3="Communities &amp; Place",Outcomes!$B10,IF(AE$3="People &amp; Skills",Outcomes!$C10,"")))</f>
        <v/>
      </c>
    </row>
    <row r="13" spans="1:31" x14ac:dyDescent="0.3">
      <c r="A13" s="361">
        <v>11</v>
      </c>
      <c r="B13" t="str">
        <f>IF(B$3="Supporting Local Business",Outcomes!$A11,IF(B$3="Communities &amp; Place",Outcomes!$B11,IF(B$3="People &amp; Skills",Outcomes!$C11,"")))</f>
        <v/>
      </c>
      <c r="C13" t="str">
        <f>IF(C$3="Supporting Local Business",Outcomes!$A11,IF(C$3="Communities &amp; Place",Outcomes!$B11,IF(C$3="People &amp; Skills",Outcomes!$C11,"")))</f>
        <v/>
      </c>
      <c r="D13" t="str">
        <f>IF(D$3="Supporting Local Business",Outcomes!$A11,IF(D$3="Communities &amp; Place",Outcomes!$B11,IF(D$3="People &amp; Skills",Outcomes!$C11,"")))</f>
        <v/>
      </c>
      <c r="E13" t="str">
        <f>IF(E$3="Supporting Local Business",Outcomes!$A11,IF(E$3="Communities &amp; Place",Outcomes!$B11,IF(E$3="People &amp; Skills",Outcomes!$C11,"")))</f>
        <v/>
      </c>
      <c r="F13" t="str">
        <f>IF(F$3="Supporting Local Business",Outcomes!$A11,IF(F$3="Communities &amp; Place",Outcomes!$B11,IF(F$3="People &amp; Skills",Outcomes!$C11,"")))</f>
        <v/>
      </c>
      <c r="G13" t="str">
        <f>IF(G$3="Supporting Local Business",Outcomes!$A11,IF(G$3="Communities &amp; Place",Outcomes!$B11,IF(G$3="People &amp; Skills",Outcomes!$C11,"")))</f>
        <v/>
      </c>
      <c r="H13" t="str">
        <f>IF(H$3="Supporting Local Business",Outcomes!$A11,IF(H$3="Communities &amp; Place",Outcomes!$B11,IF(H$3="People &amp; Skills",Outcomes!$C11,"")))</f>
        <v/>
      </c>
      <c r="I13" t="str">
        <f>IF(I$3="Supporting Local Business",Outcomes!$A11,IF(I$3="Communities &amp; Place",Outcomes!$B11,IF(I$3="People &amp; Skills",Outcomes!$C11,"")))</f>
        <v/>
      </c>
      <c r="J13" t="str">
        <f>IF(J$3="Supporting Local Business",Outcomes!$A11,IF(J$3="Communities &amp; Place",Outcomes!$B11,IF(J$3="People &amp; Skills",Outcomes!$C11,"")))</f>
        <v/>
      </c>
      <c r="K13" t="str">
        <f>IF(K$3="Supporting Local Business",Outcomes!$A11,IF(K$3="Communities &amp; Place",Outcomes!$B11,IF(K$3="People &amp; Skills",Outcomes!$C11,"")))</f>
        <v/>
      </c>
      <c r="L13" t="str">
        <f>IF(L$3="Supporting Local Business",Outcomes!$A11,IF(L$3="Communities &amp; Place",Outcomes!$B11,IF(L$3="People &amp; Skills",Outcomes!$C11,"")))</f>
        <v/>
      </c>
      <c r="M13" t="str">
        <f>IF(M$3="Supporting Local Business",Outcomes!$A11,IF(M$3="Communities &amp; Place",Outcomes!$B11,IF(M$3="People &amp; Skills",Outcomes!$C11,"")))</f>
        <v/>
      </c>
      <c r="N13" t="str">
        <f>IF(N$3="Supporting Local Business",Outcomes!$A11,IF(N$3="Communities &amp; Place",Outcomes!$B11,IF(N$3="People &amp; Skills",Outcomes!$C11,"")))</f>
        <v/>
      </c>
      <c r="O13" t="str">
        <f>IF(O$3="Supporting Local Business",Outcomes!$A11,IF(O$3="Communities &amp; Place",Outcomes!$B11,IF(O$3="People &amp; Skills",Outcomes!$C11,"")))</f>
        <v/>
      </c>
      <c r="P13" t="str">
        <f>IF(P$3="Supporting Local Business",Outcomes!$A11,IF(P$3="Communities &amp; Place",Outcomes!$B11,IF(P$3="People &amp; Skills",Outcomes!$C11,"")))</f>
        <v/>
      </c>
      <c r="Q13" t="str">
        <f>IF(Q$3="Supporting Local Business",Outcomes!$A11,IF(Q$3="Communities &amp; Place",Outcomes!$B11,IF(Q$3="People &amp; Skills",Outcomes!$C11,"")))</f>
        <v/>
      </c>
      <c r="R13" t="str">
        <f>IF(R$3="Supporting Local Business",Outcomes!$A11,IF(R$3="Communities &amp; Place",Outcomes!$B11,IF(R$3="People &amp; Skills",Outcomes!$C11,"")))</f>
        <v/>
      </c>
      <c r="S13" t="str">
        <f>IF(S$3="Supporting Local Business",Outcomes!$A11,IF(S$3="Communities &amp; Place",Outcomes!$B11,IF(S$3="People &amp; Skills",Outcomes!$C11,"")))</f>
        <v/>
      </c>
      <c r="T13" t="str">
        <f>IF(T$3="Supporting Local Business",Outcomes!$A11,IF(T$3="Communities &amp; Place",Outcomes!$B11,IF(T$3="People &amp; Skills",Outcomes!$C11,"")))</f>
        <v/>
      </c>
      <c r="U13" t="str">
        <f>IF(U$3="Supporting Local Business",Outcomes!$A11,IF(U$3="Communities &amp; Place",Outcomes!$B11,IF(U$3="People &amp; Skills",Outcomes!$C11,"")))</f>
        <v/>
      </c>
      <c r="V13" t="str">
        <f>IF(V$3="Supporting Local Business",Outcomes!$A11,IF(V$3="Communities &amp; Place",Outcomes!$B11,IF(V$3="People &amp; Skills",Outcomes!$C11,"")))</f>
        <v/>
      </c>
      <c r="W13" t="str">
        <f>IF(W$3="Supporting Local Business",Outcomes!$A11,IF(W$3="Communities &amp; Place",Outcomes!$B11,IF(W$3="People &amp; Skills",Outcomes!$C11,"")))</f>
        <v/>
      </c>
      <c r="X13" t="str">
        <f>IF(X$3="Supporting Local Business",Outcomes!$A11,IF(X$3="Communities &amp; Place",Outcomes!$B11,IF(X$3="People &amp; Skills",Outcomes!$C11,"")))</f>
        <v/>
      </c>
      <c r="Y13" t="str">
        <f>IF(Y$3="Supporting Local Business",Outcomes!$A11,IF(Y$3="Communities &amp; Place",Outcomes!$B11,IF(Y$3="People &amp; Skills",Outcomes!$C11,"")))</f>
        <v/>
      </c>
      <c r="Z13" t="str">
        <f>IF(Z$3="Supporting Local Business",Outcomes!$A11,IF(Z$3="Communities &amp; Place",Outcomes!$B11,IF(Z$3="People &amp; Skills",Outcomes!$C11,"")))</f>
        <v/>
      </c>
      <c r="AA13" t="str">
        <f>IF(AA$3="Supporting Local Business",Outcomes!$A11,IF(AA$3="Communities &amp; Place",Outcomes!$B11,IF(AA$3="People &amp; Skills",Outcomes!$C11,"")))</f>
        <v/>
      </c>
      <c r="AB13" t="str">
        <f>IF(AB$3="Supporting Local Business",Outcomes!$A11,IF(AB$3="Communities &amp; Place",Outcomes!$B11,IF(AB$3="People &amp; Skills",Outcomes!$C11,"")))</f>
        <v/>
      </c>
      <c r="AC13" t="str">
        <f>IF(AC$3="Supporting Local Business",Outcomes!$A11,IF(AC$3="Communities &amp; Place",Outcomes!$B11,IF(AC$3="People &amp; Skills",Outcomes!$C11,"")))</f>
        <v/>
      </c>
      <c r="AD13" t="str">
        <f>IF(AD$3="Supporting Local Business",Outcomes!$A11,IF(AD$3="Communities &amp; Place",Outcomes!$B11,IF(AD$3="People &amp; Skills",Outcomes!$C11,"")))</f>
        <v/>
      </c>
      <c r="AE13" t="str">
        <f>IF(AE$3="Supporting Local Business",Outcomes!$A11,IF(AE$3="Communities &amp; Place",Outcomes!$B11,IF(AE$3="People &amp; Skills",Outcomes!$C11,"")))</f>
        <v/>
      </c>
    </row>
    <row r="14" spans="1:31" x14ac:dyDescent="0.3">
      <c r="A14" s="361">
        <v>12</v>
      </c>
      <c r="B14" t="str">
        <f>IF(B$3="Supporting Local Business",Outcomes!$A12,IF(B$3="Communities &amp; Place",Outcomes!$B12,IF(B$3="People &amp; Skills",Outcomes!$C12,"")))</f>
        <v/>
      </c>
      <c r="C14" t="str">
        <f>IF(C$3="Supporting Local Business",Outcomes!$A12,IF(C$3="Communities &amp; Place",Outcomes!$B12,IF(C$3="People &amp; Skills",Outcomes!$C12,"")))</f>
        <v/>
      </c>
      <c r="D14" t="str">
        <f>IF(D$3="Supporting Local Business",Outcomes!$A12,IF(D$3="Communities &amp; Place",Outcomes!$B12,IF(D$3="People &amp; Skills",Outcomes!$C12,"")))</f>
        <v/>
      </c>
      <c r="E14" t="str">
        <f>IF(E$3="Supporting Local Business",Outcomes!$A12,IF(E$3="Communities &amp; Place",Outcomes!$B12,IF(E$3="People &amp; Skills",Outcomes!$C12,"")))</f>
        <v/>
      </c>
      <c r="F14" t="str">
        <f>IF(F$3="Supporting Local Business",Outcomes!$A12,IF(F$3="Communities &amp; Place",Outcomes!$B12,IF(F$3="People &amp; Skills",Outcomes!$C12,"")))</f>
        <v/>
      </c>
      <c r="G14" t="str">
        <f>IF(G$3="Supporting Local Business",Outcomes!$A12,IF(G$3="Communities &amp; Place",Outcomes!$B12,IF(G$3="People &amp; Skills",Outcomes!$C12,"")))</f>
        <v/>
      </c>
      <c r="H14" t="str">
        <f>IF(H$3="Supporting Local Business",Outcomes!$A12,IF(H$3="Communities &amp; Place",Outcomes!$B12,IF(H$3="People &amp; Skills",Outcomes!$C12,"")))</f>
        <v/>
      </c>
      <c r="I14" t="str">
        <f>IF(I$3="Supporting Local Business",Outcomes!$A12,IF(I$3="Communities &amp; Place",Outcomes!$B12,IF(I$3="People &amp; Skills",Outcomes!$C12,"")))</f>
        <v/>
      </c>
      <c r="J14" t="str">
        <f>IF(J$3="Supporting Local Business",Outcomes!$A12,IF(J$3="Communities &amp; Place",Outcomes!$B12,IF(J$3="People &amp; Skills",Outcomes!$C12,"")))</f>
        <v/>
      </c>
      <c r="K14" t="str">
        <f>IF(K$3="Supporting Local Business",Outcomes!$A12,IF(K$3="Communities &amp; Place",Outcomes!$B12,IF(K$3="People &amp; Skills",Outcomes!$C12,"")))</f>
        <v/>
      </c>
      <c r="L14" t="str">
        <f>IF(L$3="Supporting Local Business",Outcomes!$A12,IF(L$3="Communities &amp; Place",Outcomes!$B12,IF(L$3="People &amp; Skills",Outcomes!$C12,"")))</f>
        <v/>
      </c>
      <c r="M14" t="str">
        <f>IF(M$3="Supporting Local Business",Outcomes!$A12,IF(M$3="Communities &amp; Place",Outcomes!$B12,IF(M$3="People &amp; Skills",Outcomes!$C12,"")))</f>
        <v/>
      </c>
      <c r="N14" t="str">
        <f>IF(N$3="Supporting Local Business",Outcomes!$A12,IF(N$3="Communities &amp; Place",Outcomes!$B12,IF(N$3="People &amp; Skills",Outcomes!$C12,"")))</f>
        <v/>
      </c>
      <c r="O14" t="str">
        <f>IF(O$3="Supporting Local Business",Outcomes!$A12,IF(O$3="Communities &amp; Place",Outcomes!$B12,IF(O$3="People &amp; Skills",Outcomes!$C12,"")))</f>
        <v/>
      </c>
      <c r="P14" t="str">
        <f>IF(P$3="Supporting Local Business",Outcomes!$A12,IF(P$3="Communities &amp; Place",Outcomes!$B12,IF(P$3="People &amp; Skills",Outcomes!$C12,"")))</f>
        <v/>
      </c>
      <c r="Q14" t="str">
        <f>IF(Q$3="Supporting Local Business",Outcomes!$A12,IF(Q$3="Communities &amp; Place",Outcomes!$B12,IF(Q$3="People &amp; Skills",Outcomes!$C12,"")))</f>
        <v/>
      </c>
      <c r="R14" t="str">
        <f>IF(R$3="Supporting Local Business",Outcomes!$A12,IF(R$3="Communities &amp; Place",Outcomes!$B12,IF(R$3="People &amp; Skills",Outcomes!$C12,"")))</f>
        <v/>
      </c>
      <c r="S14" t="str">
        <f>IF(S$3="Supporting Local Business",Outcomes!$A12,IF(S$3="Communities &amp; Place",Outcomes!$B12,IF(S$3="People &amp; Skills",Outcomes!$C12,"")))</f>
        <v/>
      </c>
      <c r="T14" t="str">
        <f>IF(T$3="Supporting Local Business",Outcomes!$A12,IF(T$3="Communities &amp; Place",Outcomes!$B12,IF(T$3="People &amp; Skills",Outcomes!$C12,"")))</f>
        <v/>
      </c>
      <c r="U14" t="str">
        <f>IF(U$3="Supporting Local Business",Outcomes!$A12,IF(U$3="Communities &amp; Place",Outcomes!$B12,IF(U$3="People &amp; Skills",Outcomes!$C12,"")))</f>
        <v/>
      </c>
      <c r="V14" t="str">
        <f>IF(V$3="Supporting Local Business",Outcomes!$A12,IF(V$3="Communities &amp; Place",Outcomes!$B12,IF(V$3="People &amp; Skills",Outcomes!$C12,"")))</f>
        <v/>
      </c>
      <c r="W14" t="str">
        <f>IF(W$3="Supporting Local Business",Outcomes!$A12,IF(W$3="Communities &amp; Place",Outcomes!$B12,IF(W$3="People &amp; Skills",Outcomes!$C12,"")))</f>
        <v/>
      </c>
      <c r="X14" t="str">
        <f>IF(X$3="Supporting Local Business",Outcomes!$A12,IF(X$3="Communities &amp; Place",Outcomes!$B12,IF(X$3="People &amp; Skills",Outcomes!$C12,"")))</f>
        <v/>
      </c>
      <c r="Y14" t="str">
        <f>IF(Y$3="Supporting Local Business",Outcomes!$A12,IF(Y$3="Communities &amp; Place",Outcomes!$B12,IF(Y$3="People &amp; Skills",Outcomes!$C12,"")))</f>
        <v/>
      </c>
      <c r="Z14" t="str">
        <f>IF(Z$3="Supporting Local Business",Outcomes!$A12,IF(Z$3="Communities &amp; Place",Outcomes!$B12,IF(Z$3="People &amp; Skills",Outcomes!$C12,"")))</f>
        <v/>
      </c>
      <c r="AA14" t="str">
        <f>IF(AA$3="Supporting Local Business",Outcomes!$A12,IF(AA$3="Communities &amp; Place",Outcomes!$B12,IF(AA$3="People &amp; Skills",Outcomes!$C12,"")))</f>
        <v/>
      </c>
      <c r="AB14" t="str">
        <f>IF(AB$3="Supporting Local Business",Outcomes!$A12,IF(AB$3="Communities &amp; Place",Outcomes!$B12,IF(AB$3="People &amp; Skills",Outcomes!$C12,"")))</f>
        <v/>
      </c>
      <c r="AC14" t="str">
        <f>IF(AC$3="Supporting Local Business",Outcomes!$A12,IF(AC$3="Communities &amp; Place",Outcomes!$B12,IF(AC$3="People &amp; Skills",Outcomes!$C12,"")))</f>
        <v/>
      </c>
      <c r="AD14" t="str">
        <f>IF(AD$3="Supporting Local Business",Outcomes!$A12,IF(AD$3="Communities &amp; Place",Outcomes!$B12,IF(AD$3="People &amp; Skills",Outcomes!$C12,"")))</f>
        <v/>
      </c>
      <c r="AE14" t="str">
        <f>IF(AE$3="Supporting Local Business",Outcomes!$A12,IF(AE$3="Communities &amp; Place",Outcomes!$B12,IF(AE$3="People &amp; Skills",Outcomes!$C12,"")))</f>
        <v/>
      </c>
    </row>
    <row r="15" spans="1:31" x14ac:dyDescent="0.3">
      <c r="A15" s="361">
        <v>13</v>
      </c>
      <c r="B15" t="str">
        <f>IF(B$3="Supporting Local Business",Outcomes!$A13,IF(B$3="Communities &amp; Place",Outcomes!$B13,IF(B$3="People &amp; Skills",Outcomes!$C13,"")))</f>
        <v/>
      </c>
      <c r="C15" t="str">
        <f>IF(C$3="Supporting Local Business",Outcomes!$A13,IF(C$3="Communities &amp; Place",Outcomes!$B13,IF(C$3="People &amp; Skills",Outcomes!$C13,"")))</f>
        <v/>
      </c>
      <c r="D15" t="str">
        <f>IF(D$3="Supporting Local Business",Outcomes!$A13,IF(D$3="Communities &amp; Place",Outcomes!$B13,IF(D$3="People &amp; Skills",Outcomes!$C13,"")))</f>
        <v/>
      </c>
      <c r="E15" t="str">
        <f>IF(E$3="Supporting Local Business",Outcomes!$A13,IF(E$3="Communities &amp; Place",Outcomes!$B13,IF(E$3="People &amp; Skills",Outcomes!$C13,"")))</f>
        <v/>
      </c>
      <c r="F15" t="str">
        <f>IF(F$3="Supporting Local Business",Outcomes!$A13,IF(F$3="Communities &amp; Place",Outcomes!$B13,IF(F$3="People &amp; Skills",Outcomes!$C13,"")))</f>
        <v/>
      </c>
      <c r="G15" t="str">
        <f>IF(G$3="Supporting Local Business",Outcomes!$A13,IF(G$3="Communities &amp; Place",Outcomes!$B13,IF(G$3="People &amp; Skills",Outcomes!$C13,"")))</f>
        <v/>
      </c>
      <c r="H15" t="str">
        <f>IF(H$3="Supporting Local Business",Outcomes!$A13,IF(H$3="Communities &amp; Place",Outcomes!$B13,IF(H$3="People &amp; Skills",Outcomes!$C13,"")))</f>
        <v/>
      </c>
      <c r="I15" t="str">
        <f>IF(I$3="Supporting Local Business",Outcomes!$A13,IF(I$3="Communities &amp; Place",Outcomes!$B13,IF(I$3="People &amp; Skills",Outcomes!$C13,"")))</f>
        <v/>
      </c>
      <c r="J15" t="str">
        <f>IF(J$3="Supporting Local Business",Outcomes!$A13,IF(J$3="Communities &amp; Place",Outcomes!$B13,IF(J$3="People &amp; Skills",Outcomes!$C13,"")))</f>
        <v/>
      </c>
      <c r="K15" t="str">
        <f>IF(K$3="Supporting Local Business",Outcomes!$A13,IF(K$3="Communities &amp; Place",Outcomes!$B13,IF(K$3="People &amp; Skills",Outcomes!$C13,"")))</f>
        <v/>
      </c>
      <c r="L15" t="str">
        <f>IF(L$3="Supporting Local Business",Outcomes!$A13,IF(L$3="Communities &amp; Place",Outcomes!$B13,IF(L$3="People &amp; Skills",Outcomes!$C13,"")))</f>
        <v/>
      </c>
      <c r="M15" t="str">
        <f>IF(M$3="Supporting Local Business",Outcomes!$A13,IF(M$3="Communities &amp; Place",Outcomes!$B13,IF(M$3="People &amp; Skills",Outcomes!$C13,"")))</f>
        <v/>
      </c>
      <c r="N15" t="str">
        <f>IF(N$3="Supporting Local Business",Outcomes!$A13,IF(N$3="Communities &amp; Place",Outcomes!$B13,IF(N$3="People &amp; Skills",Outcomes!$C13,"")))</f>
        <v/>
      </c>
      <c r="O15" t="str">
        <f>IF(O$3="Supporting Local Business",Outcomes!$A13,IF(O$3="Communities &amp; Place",Outcomes!$B13,IF(O$3="People &amp; Skills",Outcomes!$C13,"")))</f>
        <v/>
      </c>
      <c r="P15" t="str">
        <f>IF(P$3="Supporting Local Business",Outcomes!$A13,IF(P$3="Communities &amp; Place",Outcomes!$B13,IF(P$3="People &amp; Skills",Outcomes!$C13,"")))</f>
        <v/>
      </c>
      <c r="Q15" t="str">
        <f>IF(Q$3="Supporting Local Business",Outcomes!$A13,IF(Q$3="Communities &amp; Place",Outcomes!$B13,IF(Q$3="People &amp; Skills",Outcomes!$C13,"")))</f>
        <v/>
      </c>
      <c r="R15" t="str">
        <f>IF(R$3="Supporting Local Business",Outcomes!$A13,IF(R$3="Communities &amp; Place",Outcomes!$B13,IF(R$3="People &amp; Skills",Outcomes!$C13,"")))</f>
        <v/>
      </c>
      <c r="S15" t="str">
        <f>IF(S$3="Supporting Local Business",Outcomes!$A13,IF(S$3="Communities &amp; Place",Outcomes!$B13,IF(S$3="People &amp; Skills",Outcomes!$C13,"")))</f>
        <v/>
      </c>
      <c r="T15" t="str">
        <f>IF(T$3="Supporting Local Business",Outcomes!$A13,IF(T$3="Communities &amp; Place",Outcomes!$B13,IF(T$3="People &amp; Skills",Outcomes!$C13,"")))</f>
        <v/>
      </c>
      <c r="U15" t="str">
        <f>IF(U$3="Supporting Local Business",Outcomes!$A13,IF(U$3="Communities &amp; Place",Outcomes!$B13,IF(U$3="People &amp; Skills",Outcomes!$C13,"")))</f>
        <v/>
      </c>
      <c r="V15" t="str">
        <f>IF(V$3="Supporting Local Business",Outcomes!$A13,IF(V$3="Communities &amp; Place",Outcomes!$B13,IF(V$3="People &amp; Skills",Outcomes!$C13,"")))</f>
        <v/>
      </c>
      <c r="W15" t="str">
        <f>IF(W$3="Supporting Local Business",Outcomes!$A13,IF(W$3="Communities &amp; Place",Outcomes!$B13,IF(W$3="People &amp; Skills",Outcomes!$C13,"")))</f>
        <v/>
      </c>
      <c r="X15" t="str">
        <f>IF(X$3="Supporting Local Business",Outcomes!$A13,IF(X$3="Communities &amp; Place",Outcomes!$B13,IF(X$3="People &amp; Skills",Outcomes!$C13,"")))</f>
        <v/>
      </c>
      <c r="Y15" t="str">
        <f>IF(Y$3="Supporting Local Business",Outcomes!$A13,IF(Y$3="Communities &amp; Place",Outcomes!$B13,IF(Y$3="People &amp; Skills",Outcomes!$C13,"")))</f>
        <v/>
      </c>
      <c r="Z15" t="str">
        <f>IF(Z$3="Supporting Local Business",Outcomes!$A13,IF(Z$3="Communities &amp; Place",Outcomes!$B13,IF(Z$3="People &amp; Skills",Outcomes!$C13,"")))</f>
        <v/>
      </c>
      <c r="AA15" t="str">
        <f>IF(AA$3="Supporting Local Business",Outcomes!$A13,IF(AA$3="Communities &amp; Place",Outcomes!$B13,IF(AA$3="People &amp; Skills",Outcomes!$C13,"")))</f>
        <v/>
      </c>
      <c r="AB15" t="str">
        <f>IF(AB$3="Supporting Local Business",Outcomes!$A13,IF(AB$3="Communities &amp; Place",Outcomes!$B13,IF(AB$3="People &amp; Skills",Outcomes!$C13,"")))</f>
        <v/>
      </c>
      <c r="AC15" t="str">
        <f>IF(AC$3="Supporting Local Business",Outcomes!$A13,IF(AC$3="Communities &amp; Place",Outcomes!$B13,IF(AC$3="People &amp; Skills",Outcomes!$C13,"")))</f>
        <v/>
      </c>
      <c r="AD15" t="str">
        <f>IF(AD$3="Supporting Local Business",Outcomes!$A13,IF(AD$3="Communities &amp; Place",Outcomes!$B13,IF(AD$3="People &amp; Skills",Outcomes!$C13,"")))</f>
        <v/>
      </c>
      <c r="AE15" t="str">
        <f>IF(AE$3="Supporting Local Business",Outcomes!$A13,IF(AE$3="Communities &amp; Place",Outcomes!$B13,IF(AE$3="People &amp; Skills",Outcomes!$C13,"")))</f>
        <v/>
      </c>
    </row>
    <row r="16" spans="1:31" x14ac:dyDescent="0.3">
      <c r="A16" s="361">
        <v>14</v>
      </c>
      <c r="B16" t="str">
        <f>IF(B$3="Supporting Local Business",Outcomes!$A14,IF(B$3="Communities &amp; Place",Outcomes!$B14,IF(B$3="People &amp; Skills",Outcomes!$C14,"")))</f>
        <v/>
      </c>
      <c r="C16" t="str">
        <f>IF(C$3="Supporting Local Business",Outcomes!$A14,IF(C$3="Communities &amp; Place",Outcomes!$B14,IF(C$3="People &amp; Skills",Outcomes!$C14,"")))</f>
        <v/>
      </c>
      <c r="D16" t="str">
        <f>IF(D$3="Supporting Local Business",Outcomes!$A14,IF(D$3="Communities &amp; Place",Outcomes!$B14,IF(D$3="People &amp; Skills",Outcomes!$C14,"")))</f>
        <v/>
      </c>
      <c r="E16" t="str">
        <f>IF(E$3="Supporting Local Business",Outcomes!$A14,IF(E$3="Communities &amp; Place",Outcomes!$B14,IF(E$3="People &amp; Skills",Outcomes!$C14,"")))</f>
        <v/>
      </c>
      <c r="F16" t="str">
        <f>IF(F$3="Supporting Local Business",Outcomes!$A14,IF(F$3="Communities &amp; Place",Outcomes!$B14,IF(F$3="People &amp; Skills",Outcomes!$C14,"")))</f>
        <v/>
      </c>
      <c r="G16" t="str">
        <f>IF(G$3="Supporting Local Business",Outcomes!$A14,IF(G$3="Communities &amp; Place",Outcomes!$B14,IF(G$3="People &amp; Skills",Outcomes!$C14,"")))</f>
        <v/>
      </c>
      <c r="H16" t="str">
        <f>IF(H$3="Supporting Local Business",Outcomes!$A14,IF(H$3="Communities &amp; Place",Outcomes!$B14,IF(H$3="People &amp; Skills",Outcomes!$C14,"")))</f>
        <v/>
      </c>
      <c r="I16" t="str">
        <f>IF(I$3="Supporting Local Business",Outcomes!$A14,IF(I$3="Communities &amp; Place",Outcomes!$B14,IF(I$3="People &amp; Skills",Outcomes!$C14,"")))</f>
        <v/>
      </c>
      <c r="J16" t="str">
        <f>IF(J$3="Supporting Local Business",Outcomes!$A14,IF(J$3="Communities &amp; Place",Outcomes!$B14,IF(J$3="People &amp; Skills",Outcomes!$C14,"")))</f>
        <v/>
      </c>
      <c r="K16" t="str">
        <f>IF(K$3="Supporting Local Business",Outcomes!$A14,IF(K$3="Communities &amp; Place",Outcomes!$B14,IF(K$3="People &amp; Skills",Outcomes!$C14,"")))</f>
        <v/>
      </c>
      <c r="L16" t="str">
        <f>IF(L$3="Supporting Local Business",Outcomes!$A14,IF(L$3="Communities &amp; Place",Outcomes!$B14,IF(L$3="People &amp; Skills",Outcomes!$C14,"")))</f>
        <v/>
      </c>
      <c r="M16" t="str">
        <f>IF(M$3="Supporting Local Business",Outcomes!$A14,IF(M$3="Communities &amp; Place",Outcomes!$B14,IF(M$3="People &amp; Skills",Outcomes!$C14,"")))</f>
        <v/>
      </c>
      <c r="N16" t="str">
        <f>IF(N$3="Supporting Local Business",Outcomes!$A14,IF(N$3="Communities &amp; Place",Outcomes!$B14,IF(N$3="People &amp; Skills",Outcomes!$C14,"")))</f>
        <v/>
      </c>
      <c r="O16" t="str">
        <f>IF(O$3="Supporting Local Business",Outcomes!$A14,IF(O$3="Communities &amp; Place",Outcomes!$B14,IF(O$3="People &amp; Skills",Outcomes!$C14,"")))</f>
        <v/>
      </c>
      <c r="P16" t="str">
        <f>IF(P$3="Supporting Local Business",Outcomes!$A14,IF(P$3="Communities &amp; Place",Outcomes!$B14,IF(P$3="People &amp; Skills",Outcomes!$C14,"")))</f>
        <v/>
      </c>
      <c r="Q16" t="str">
        <f>IF(Q$3="Supporting Local Business",Outcomes!$A14,IF(Q$3="Communities &amp; Place",Outcomes!$B14,IF(Q$3="People &amp; Skills",Outcomes!$C14,"")))</f>
        <v/>
      </c>
      <c r="R16" t="str">
        <f>IF(R$3="Supporting Local Business",Outcomes!$A14,IF(R$3="Communities &amp; Place",Outcomes!$B14,IF(R$3="People &amp; Skills",Outcomes!$C14,"")))</f>
        <v/>
      </c>
      <c r="S16" t="str">
        <f>IF(S$3="Supporting Local Business",Outcomes!$A14,IF(S$3="Communities &amp; Place",Outcomes!$B14,IF(S$3="People &amp; Skills",Outcomes!$C14,"")))</f>
        <v/>
      </c>
      <c r="T16" t="str">
        <f>IF(T$3="Supporting Local Business",Outcomes!$A14,IF(T$3="Communities &amp; Place",Outcomes!$B14,IF(T$3="People &amp; Skills",Outcomes!$C14,"")))</f>
        <v/>
      </c>
      <c r="U16" t="str">
        <f>IF(U$3="Supporting Local Business",Outcomes!$A14,IF(U$3="Communities &amp; Place",Outcomes!$B14,IF(U$3="People &amp; Skills",Outcomes!$C14,"")))</f>
        <v/>
      </c>
      <c r="V16" t="str">
        <f>IF(V$3="Supporting Local Business",Outcomes!$A14,IF(V$3="Communities &amp; Place",Outcomes!$B14,IF(V$3="People &amp; Skills",Outcomes!$C14,"")))</f>
        <v/>
      </c>
      <c r="W16" t="str">
        <f>IF(W$3="Supporting Local Business",Outcomes!$A14,IF(W$3="Communities &amp; Place",Outcomes!$B14,IF(W$3="People &amp; Skills",Outcomes!$C14,"")))</f>
        <v/>
      </c>
      <c r="X16" t="str">
        <f>IF(X$3="Supporting Local Business",Outcomes!$A14,IF(X$3="Communities &amp; Place",Outcomes!$B14,IF(X$3="People &amp; Skills",Outcomes!$C14,"")))</f>
        <v/>
      </c>
      <c r="Y16" t="str">
        <f>IF(Y$3="Supporting Local Business",Outcomes!$A14,IF(Y$3="Communities &amp; Place",Outcomes!$B14,IF(Y$3="People &amp; Skills",Outcomes!$C14,"")))</f>
        <v/>
      </c>
      <c r="Z16" t="str">
        <f>IF(Z$3="Supporting Local Business",Outcomes!$A14,IF(Z$3="Communities &amp; Place",Outcomes!$B14,IF(Z$3="People &amp; Skills",Outcomes!$C14,"")))</f>
        <v/>
      </c>
      <c r="AA16" t="str">
        <f>IF(AA$3="Supporting Local Business",Outcomes!$A14,IF(AA$3="Communities &amp; Place",Outcomes!$B14,IF(AA$3="People &amp; Skills",Outcomes!$C14,"")))</f>
        <v/>
      </c>
      <c r="AB16" t="str">
        <f>IF(AB$3="Supporting Local Business",Outcomes!$A14,IF(AB$3="Communities &amp; Place",Outcomes!$B14,IF(AB$3="People &amp; Skills",Outcomes!$C14,"")))</f>
        <v/>
      </c>
      <c r="AC16" t="str">
        <f>IF(AC$3="Supporting Local Business",Outcomes!$A14,IF(AC$3="Communities &amp; Place",Outcomes!$B14,IF(AC$3="People &amp; Skills",Outcomes!$C14,"")))</f>
        <v/>
      </c>
      <c r="AD16" t="str">
        <f>IF(AD$3="Supporting Local Business",Outcomes!$A14,IF(AD$3="Communities &amp; Place",Outcomes!$B14,IF(AD$3="People &amp; Skills",Outcomes!$C14,"")))</f>
        <v/>
      </c>
      <c r="AE16" t="str">
        <f>IF(AE$3="Supporting Local Business",Outcomes!$A14,IF(AE$3="Communities &amp; Place",Outcomes!$B14,IF(AE$3="People &amp; Skills",Outcomes!$C14,"")))</f>
        <v/>
      </c>
    </row>
    <row r="17" spans="1:31" x14ac:dyDescent="0.3">
      <c r="A17" s="361">
        <v>15</v>
      </c>
      <c r="B17" t="str">
        <f>IF(B$3="Supporting Local Business",Outcomes!$A15,IF(B$3="Communities &amp; Place",Outcomes!$B15,IF(B$3="People &amp; Skills",Outcomes!$C15,"")))</f>
        <v/>
      </c>
      <c r="C17" t="str">
        <f>IF(C$3="Supporting Local Business",Outcomes!$A15,IF(C$3="Communities &amp; Place",Outcomes!$B15,IF(C$3="People &amp; Skills",Outcomes!$C15,"")))</f>
        <v/>
      </c>
      <c r="D17" t="str">
        <f>IF(D$3="Supporting Local Business",Outcomes!$A15,IF(D$3="Communities &amp; Place",Outcomes!$B15,IF(D$3="People &amp; Skills",Outcomes!$C15,"")))</f>
        <v/>
      </c>
      <c r="E17" t="str">
        <f>IF(E$3="Supporting Local Business",Outcomes!$A15,IF(E$3="Communities &amp; Place",Outcomes!$B15,IF(E$3="People &amp; Skills",Outcomes!$C15,"")))</f>
        <v/>
      </c>
      <c r="F17" t="str">
        <f>IF(F$3="Supporting Local Business",Outcomes!$A15,IF(F$3="Communities &amp; Place",Outcomes!$B15,IF(F$3="People &amp; Skills",Outcomes!$C15,"")))</f>
        <v/>
      </c>
      <c r="G17" t="str">
        <f>IF(G$3="Supporting Local Business",Outcomes!$A15,IF(G$3="Communities &amp; Place",Outcomes!$B15,IF(G$3="People &amp; Skills",Outcomes!$C15,"")))</f>
        <v/>
      </c>
      <c r="H17" t="str">
        <f>IF(H$3="Supporting Local Business",Outcomes!$A15,IF(H$3="Communities &amp; Place",Outcomes!$B15,IF(H$3="People &amp; Skills",Outcomes!$C15,"")))</f>
        <v/>
      </c>
      <c r="I17" t="str">
        <f>IF(I$3="Supporting Local Business",Outcomes!$A15,IF(I$3="Communities &amp; Place",Outcomes!$B15,IF(I$3="People &amp; Skills",Outcomes!$C15,"")))</f>
        <v/>
      </c>
      <c r="J17" t="str">
        <f>IF(J$3="Supporting Local Business",Outcomes!$A15,IF(J$3="Communities &amp; Place",Outcomes!$B15,IF(J$3="People &amp; Skills",Outcomes!$C15,"")))</f>
        <v/>
      </c>
      <c r="K17" t="str">
        <f>IF(K$3="Supporting Local Business",Outcomes!$A15,IF(K$3="Communities &amp; Place",Outcomes!$B15,IF(K$3="People &amp; Skills",Outcomes!$C15,"")))</f>
        <v/>
      </c>
      <c r="L17" t="str">
        <f>IF(L$3="Supporting Local Business",Outcomes!$A15,IF(L$3="Communities &amp; Place",Outcomes!$B15,IF(L$3="People &amp; Skills",Outcomes!$C15,"")))</f>
        <v/>
      </c>
      <c r="M17" t="str">
        <f>IF(M$3="Supporting Local Business",Outcomes!$A15,IF(M$3="Communities &amp; Place",Outcomes!$B15,IF(M$3="People &amp; Skills",Outcomes!$C15,"")))</f>
        <v/>
      </c>
      <c r="N17" t="str">
        <f>IF(N$3="Supporting Local Business",Outcomes!$A15,IF(N$3="Communities &amp; Place",Outcomes!$B15,IF(N$3="People &amp; Skills",Outcomes!$C15,"")))</f>
        <v/>
      </c>
      <c r="O17" t="str">
        <f>IF(O$3="Supporting Local Business",Outcomes!$A15,IF(O$3="Communities &amp; Place",Outcomes!$B15,IF(O$3="People &amp; Skills",Outcomes!$C15,"")))</f>
        <v/>
      </c>
      <c r="P17" t="str">
        <f>IF(P$3="Supporting Local Business",Outcomes!$A15,IF(P$3="Communities &amp; Place",Outcomes!$B15,IF(P$3="People &amp; Skills",Outcomes!$C15,"")))</f>
        <v/>
      </c>
      <c r="Q17" t="str">
        <f>IF(Q$3="Supporting Local Business",Outcomes!$A15,IF(Q$3="Communities &amp; Place",Outcomes!$B15,IF(Q$3="People &amp; Skills",Outcomes!$C15,"")))</f>
        <v/>
      </c>
      <c r="R17" t="str">
        <f>IF(R$3="Supporting Local Business",Outcomes!$A15,IF(R$3="Communities &amp; Place",Outcomes!$B15,IF(R$3="People &amp; Skills",Outcomes!$C15,"")))</f>
        <v/>
      </c>
      <c r="S17" t="str">
        <f>IF(S$3="Supporting Local Business",Outcomes!$A15,IF(S$3="Communities &amp; Place",Outcomes!$B15,IF(S$3="People &amp; Skills",Outcomes!$C15,"")))</f>
        <v/>
      </c>
      <c r="T17" t="str">
        <f>IF(T$3="Supporting Local Business",Outcomes!$A15,IF(T$3="Communities &amp; Place",Outcomes!$B15,IF(T$3="People &amp; Skills",Outcomes!$C15,"")))</f>
        <v/>
      </c>
      <c r="U17" t="str">
        <f>IF(U$3="Supporting Local Business",Outcomes!$A15,IF(U$3="Communities &amp; Place",Outcomes!$B15,IF(U$3="People &amp; Skills",Outcomes!$C15,"")))</f>
        <v/>
      </c>
      <c r="V17" t="str">
        <f>IF(V$3="Supporting Local Business",Outcomes!$A15,IF(V$3="Communities &amp; Place",Outcomes!$B15,IF(V$3="People &amp; Skills",Outcomes!$C15,"")))</f>
        <v/>
      </c>
      <c r="W17" t="str">
        <f>IF(W$3="Supporting Local Business",Outcomes!$A15,IF(W$3="Communities &amp; Place",Outcomes!$B15,IF(W$3="People &amp; Skills",Outcomes!$C15,"")))</f>
        <v/>
      </c>
      <c r="X17" t="str">
        <f>IF(X$3="Supporting Local Business",Outcomes!$A15,IF(X$3="Communities &amp; Place",Outcomes!$B15,IF(X$3="People &amp; Skills",Outcomes!$C15,"")))</f>
        <v/>
      </c>
      <c r="Y17" t="str">
        <f>IF(Y$3="Supporting Local Business",Outcomes!$A15,IF(Y$3="Communities &amp; Place",Outcomes!$B15,IF(Y$3="People &amp; Skills",Outcomes!$C15,"")))</f>
        <v/>
      </c>
      <c r="Z17" t="str">
        <f>IF(Z$3="Supporting Local Business",Outcomes!$A15,IF(Z$3="Communities &amp; Place",Outcomes!$B15,IF(Z$3="People &amp; Skills",Outcomes!$C15,"")))</f>
        <v/>
      </c>
      <c r="AA17" t="str">
        <f>IF(AA$3="Supporting Local Business",Outcomes!$A15,IF(AA$3="Communities &amp; Place",Outcomes!$B15,IF(AA$3="People &amp; Skills",Outcomes!$C15,"")))</f>
        <v/>
      </c>
      <c r="AB17" t="str">
        <f>IF(AB$3="Supporting Local Business",Outcomes!$A15,IF(AB$3="Communities &amp; Place",Outcomes!$B15,IF(AB$3="People &amp; Skills",Outcomes!$C15,"")))</f>
        <v/>
      </c>
      <c r="AC17" t="str">
        <f>IF(AC$3="Supporting Local Business",Outcomes!$A15,IF(AC$3="Communities &amp; Place",Outcomes!$B15,IF(AC$3="People &amp; Skills",Outcomes!$C15,"")))</f>
        <v/>
      </c>
      <c r="AD17" t="str">
        <f>IF(AD$3="Supporting Local Business",Outcomes!$A15,IF(AD$3="Communities &amp; Place",Outcomes!$B15,IF(AD$3="People &amp; Skills",Outcomes!$C15,"")))</f>
        <v/>
      </c>
      <c r="AE17" t="str">
        <f>IF(AE$3="Supporting Local Business",Outcomes!$A15,IF(AE$3="Communities &amp; Place",Outcomes!$B15,IF(AE$3="People &amp; Skills",Outcomes!$C15,"")))</f>
        <v/>
      </c>
    </row>
    <row r="18" spans="1:31" x14ac:dyDescent="0.3">
      <c r="A18" s="361">
        <v>16</v>
      </c>
      <c r="B18" t="str">
        <f>IF(B$3="Supporting Local Business",Outcomes!$A16,IF(B$3="Communities &amp; Place",Outcomes!$B16,IF(B$3="People &amp; Skills",Outcomes!$C16,"")))</f>
        <v/>
      </c>
      <c r="C18" t="str">
        <f>IF(C$3="Supporting Local Business",Outcomes!$A16,IF(C$3="Communities &amp; Place",Outcomes!$B16,IF(C$3="People &amp; Skills",Outcomes!$C16,"")))</f>
        <v/>
      </c>
      <c r="D18" t="str">
        <f>IF(D$3="Supporting Local Business",Outcomes!$A16,IF(D$3="Communities &amp; Place",Outcomes!$B16,IF(D$3="People &amp; Skills",Outcomes!$C16,"")))</f>
        <v/>
      </c>
      <c r="E18" t="str">
        <f>IF(E$3="Supporting Local Business",Outcomes!$A16,IF(E$3="Communities &amp; Place",Outcomes!$B16,IF(E$3="People &amp; Skills",Outcomes!$C16,"")))</f>
        <v/>
      </c>
      <c r="F18" t="str">
        <f>IF(F$3="Supporting Local Business",Outcomes!$A16,IF(F$3="Communities &amp; Place",Outcomes!$B16,IF(F$3="People &amp; Skills",Outcomes!$C16,"")))</f>
        <v/>
      </c>
      <c r="G18" t="str">
        <f>IF(G$3="Supporting Local Business",Outcomes!$A16,IF(G$3="Communities &amp; Place",Outcomes!$B16,IF(G$3="People &amp; Skills",Outcomes!$C16,"")))</f>
        <v/>
      </c>
      <c r="H18" t="str">
        <f>IF(H$3="Supporting Local Business",Outcomes!$A16,IF(H$3="Communities &amp; Place",Outcomes!$B16,IF(H$3="People &amp; Skills",Outcomes!$C16,"")))</f>
        <v/>
      </c>
      <c r="I18" t="str">
        <f>IF(I$3="Supporting Local Business",Outcomes!$A16,IF(I$3="Communities &amp; Place",Outcomes!$B16,IF(I$3="People &amp; Skills",Outcomes!$C16,"")))</f>
        <v/>
      </c>
      <c r="J18" t="str">
        <f>IF(J$3="Supporting Local Business",Outcomes!$A16,IF(J$3="Communities &amp; Place",Outcomes!$B16,IF(J$3="People &amp; Skills",Outcomes!$C16,"")))</f>
        <v/>
      </c>
      <c r="K18" t="str">
        <f>IF(K$3="Supporting Local Business",Outcomes!$A16,IF(K$3="Communities &amp; Place",Outcomes!$B16,IF(K$3="People &amp; Skills",Outcomes!$C16,"")))</f>
        <v/>
      </c>
      <c r="L18" t="str">
        <f>IF(L$3="Supporting Local Business",Outcomes!$A16,IF(L$3="Communities &amp; Place",Outcomes!$B16,IF(L$3="People &amp; Skills",Outcomes!$C16,"")))</f>
        <v/>
      </c>
      <c r="M18" t="str">
        <f>IF(M$3="Supporting Local Business",Outcomes!$A16,IF(M$3="Communities &amp; Place",Outcomes!$B16,IF(M$3="People &amp; Skills",Outcomes!$C16,"")))</f>
        <v/>
      </c>
      <c r="N18" t="str">
        <f>IF(N$3="Supporting Local Business",Outcomes!$A16,IF(N$3="Communities &amp; Place",Outcomes!$B16,IF(N$3="People &amp; Skills",Outcomes!$C16,"")))</f>
        <v/>
      </c>
      <c r="O18" t="str">
        <f>IF(O$3="Supporting Local Business",Outcomes!$A16,IF(O$3="Communities &amp; Place",Outcomes!$B16,IF(O$3="People &amp; Skills",Outcomes!$C16,"")))</f>
        <v/>
      </c>
      <c r="P18" t="str">
        <f>IF(P$3="Supporting Local Business",Outcomes!$A16,IF(P$3="Communities &amp; Place",Outcomes!$B16,IF(P$3="People &amp; Skills",Outcomes!$C16,"")))</f>
        <v/>
      </c>
      <c r="Q18" t="str">
        <f>IF(Q$3="Supporting Local Business",Outcomes!$A16,IF(Q$3="Communities &amp; Place",Outcomes!$B16,IF(Q$3="People &amp; Skills",Outcomes!$C16,"")))</f>
        <v/>
      </c>
      <c r="R18" t="str">
        <f>IF(R$3="Supporting Local Business",Outcomes!$A16,IF(R$3="Communities &amp; Place",Outcomes!$B16,IF(R$3="People &amp; Skills",Outcomes!$C16,"")))</f>
        <v/>
      </c>
      <c r="S18" t="str">
        <f>IF(S$3="Supporting Local Business",Outcomes!$A16,IF(S$3="Communities &amp; Place",Outcomes!$B16,IF(S$3="People &amp; Skills",Outcomes!$C16,"")))</f>
        <v/>
      </c>
      <c r="T18" t="str">
        <f>IF(T$3="Supporting Local Business",Outcomes!$A16,IF(T$3="Communities &amp; Place",Outcomes!$B16,IF(T$3="People &amp; Skills",Outcomes!$C16,"")))</f>
        <v/>
      </c>
      <c r="U18" t="str">
        <f>IF(U$3="Supporting Local Business",Outcomes!$A16,IF(U$3="Communities &amp; Place",Outcomes!$B16,IF(U$3="People &amp; Skills",Outcomes!$C16,"")))</f>
        <v/>
      </c>
      <c r="V18" t="str">
        <f>IF(V$3="Supporting Local Business",Outcomes!$A16,IF(V$3="Communities &amp; Place",Outcomes!$B16,IF(V$3="People &amp; Skills",Outcomes!$C16,"")))</f>
        <v/>
      </c>
      <c r="W18" t="str">
        <f>IF(W$3="Supporting Local Business",Outcomes!$A16,IF(W$3="Communities &amp; Place",Outcomes!$B16,IF(W$3="People &amp; Skills",Outcomes!$C16,"")))</f>
        <v/>
      </c>
      <c r="X18" t="str">
        <f>IF(X$3="Supporting Local Business",Outcomes!$A16,IF(X$3="Communities &amp; Place",Outcomes!$B16,IF(X$3="People &amp; Skills",Outcomes!$C16,"")))</f>
        <v/>
      </c>
      <c r="Y18" t="str">
        <f>IF(Y$3="Supporting Local Business",Outcomes!$A16,IF(Y$3="Communities &amp; Place",Outcomes!$B16,IF(Y$3="People &amp; Skills",Outcomes!$C16,"")))</f>
        <v/>
      </c>
      <c r="Z18" t="str">
        <f>IF(Z$3="Supporting Local Business",Outcomes!$A16,IF(Z$3="Communities &amp; Place",Outcomes!$B16,IF(Z$3="People &amp; Skills",Outcomes!$C16,"")))</f>
        <v/>
      </c>
      <c r="AA18" t="str">
        <f>IF(AA$3="Supporting Local Business",Outcomes!$A16,IF(AA$3="Communities &amp; Place",Outcomes!$B16,IF(AA$3="People &amp; Skills",Outcomes!$C16,"")))</f>
        <v/>
      </c>
      <c r="AB18" t="str">
        <f>IF(AB$3="Supporting Local Business",Outcomes!$A16,IF(AB$3="Communities &amp; Place",Outcomes!$B16,IF(AB$3="People &amp; Skills",Outcomes!$C16,"")))</f>
        <v/>
      </c>
      <c r="AC18" t="str">
        <f>IF(AC$3="Supporting Local Business",Outcomes!$A16,IF(AC$3="Communities &amp; Place",Outcomes!$B16,IF(AC$3="People &amp; Skills",Outcomes!$C16,"")))</f>
        <v/>
      </c>
      <c r="AD18" t="str">
        <f>IF(AD$3="Supporting Local Business",Outcomes!$A16,IF(AD$3="Communities &amp; Place",Outcomes!$B16,IF(AD$3="People &amp; Skills",Outcomes!$C16,"")))</f>
        <v/>
      </c>
      <c r="AE18" t="str">
        <f>IF(AE$3="Supporting Local Business",Outcomes!$A16,IF(AE$3="Communities &amp; Place",Outcomes!$B16,IF(AE$3="People &amp; Skills",Outcomes!$C16,"")))</f>
        <v/>
      </c>
    </row>
    <row r="19" spans="1:31" x14ac:dyDescent="0.3">
      <c r="A19" s="361">
        <v>17</v>
      </c>
      <c r="B19" t="str">
        <f>IF(B$3="Supporting Local Business",Outcomes!$A17,IF(B$3="Communities &amp; Place",Outcomes!$B17,IF(B$3="People &amp; Skills",Outcomes!$C17,"")))</f>
        <v/>
      </c>
      <c r="C19" t="str">
        <f>IF(C$3="Supporting Local Business",Outcomes!$A17,IF(C$3="Communities &amp; Place",Outcomes!$B17,IF(C$3="People &amp; Skills",Outcomes!$C17,"")))</f>
        <v/>
      </c>
      <c r="D19" t="str">
        <f>IF(D$3="Supporting Local Business",Outcomes!$A17,IF(D$3="Communities &amp; Place",Outcomes!$B17,IF(D$3="People &amp; Skills",Outcomes!$C17,"")))</f>
        <v/>
      </c>
      <c r="E19" t="str">
        <f>IF(E$3="Supporting Local Business",Outcomes!$A17,IF(E$3="Communities &amp; Place",Outcomes!$B17,IF(E$3="People &amp; Skills",Outcomes!$C17,"")))</f>
        <v/>
      </c>
      <c r="F19" t="str">
        <f>IF(F$3="Supporting Local Business",Outcomes!$A17,IF(F$3="Communities &amp; Place",Outcomes!$B17,IF(F$3="People &amp; Skills",Outcomes!$C17,"")))</f>
        <v/>
      </c>
      <c r="G19" t="str">
        <f>IF(G$3="Supporting Local Business",Outcomes!$A17,IF(G$3="Communities &amp; Place",Outcomes!$B17,IF(G$3="People &amp; Skills",Outcomes!$C17,"")))</f>
        <v/>
      </c>
      <c r="H19" t="str">
        <f>IF(H$3="Supporting Local Business",Outcomes!$A17,IF(H$3="Communities &amp; Place",Outcomes!$B17,IF(H$3="People &amp; Skills",Outcomes!$C17,"")))</f>
        <v/>
      </c>
      <c r="I19" t="str">
        <f>IF(I$3="Supporting Local Business",Outcomes!$A17,IF(I$3="Communities &amp; Place",Outcomes!$B17,IF(I$3="People &amp; Skills",Outcomes!$C17,"")))</f>
        <v/>
      </c>
      <c r="J19" t="str">
        <f>IF(J$3="Supporting Local Business",Outcomes!$A17,IF(J$3="Communities &amp; Place",Outcomes!$B17,IF(J$3="People &amp; Skills",Outcomes!$C17,"")))</f>
        <v/>
      </c>
      <c r="K19" t="str">
        <f>IF(K$3="Supporting Local Business",Outcomes!$A17,IF(K$3="Communities &amp; Place",Outcomes!$B17,IF(K$3="People &amp; Skills",Outcomes!$C17,"")))</f>
        <v/>
      </c>
      <c r="L19" t="str">
        <f>IF(L$3="Supporting Local Business",Outcomes!$A17,IF(L$3="Communities &amp; Place",Outcomes!$B17,IF(L$3="People &amp; Skills",Outcomes!$C17,"")))</f>
        <v/>
      </c>
      <c r="M19" t="str">
        <f>IF(M$3="Supporting Local Business",Outcomes!$A17,IF(M$3="Communities &amp; Place",Outcomes!$B17,IF(M$3="People &amp; Skills",Outcomes!$C17,"")))</f>
        <v/>
      </c>
      <c r="N19" t="str">
        <f>IF(N$3="Supporting Local Business",Outcomes!$A17,IF(N$3="Communities &amp; Place",Outcomes!$B17,IF(N$3="People &amp; Skills",Outcomes!$C17,"")))</f>
        <v/>
      </c>
      <c r="O19" t="str">
        <f>IF(O$3="Supporting Local Business",Outcomes!$A17,IF(O$3="Communities &amp; Place",Outcomes!$B17,IF(O$3="People &amp; Skills",Outcomes!$C17,"")))</f>
        <v/>
      </c>
      <c r="P19" t="str">
        <f>IF(P$3="Supporting Local Business",Outcomes!$A17,IF(P$3="Communities &amp; Place",Outcomes!$B17,IF(P$3="People &amp; Skills",Outcomes!$C17,"")))</f>
        <v/>
      </c>
      <c r="Q19" t="str">
        <f>IF(Q$3="Supporting Local Business",Outcomes!$A17,IF(Q$3="Communities &amp; Place",Outcomes!$B17,IF(Q$3="People &amp; Skills",Outcomes!$C17,"")))</f>
        <v/>
      </c>
      <c r="R19" t="str">
        <f>IF(R$3="Supporting Local Business",Outcomes!$A17,IF(R$3="Communities &amp; Place",Outcomes!$B17,IF(R$3="People &amp; Skills",Outcomes!$C17,"")))</f>
        <v/>
      </c>
      <c r="S19" t="str">
        <f>IF(S$3="Supporting Local Business",Outcomes!$A17,IF(S$3="Communities &amp; Place",Outcomes!$B17,IF(S$3="People &amp; Skills",Outcomes!$C17,"")))</f>
        <v/>
      </c>
      <c r="T19" t="str">
        <f>IF(T$3="Supporting Local Business",Outcomes!$A17,IF(T$3="Communities &amp; Place",Outcomes!$B17,IF(T$3="People &amp; Skills",Outcomes!$C17,"")))</f>
        <v/>
      </c>
      <c r="U19" t="str">
        <f>IF(U$3="Supporting Local Business",Outcomes!$A17,IF(U$3="Communities &amp; Place",Outcomes!$B17,IF(U$3="People &amp; Skills",Outcomes!$C17,"")))</f>
        <v/>
      </c>
      <c r="V19" t="str">
        <f>IF(V$3="Supporting Local Business",Outcomes!$A17,IF(V$3="Communities &amp; Place",Outcomes!$B17,IF(V$3="People &amp; Skills",Outcomes!$C17,"")))</f>
        <v/>
      </c>
      <c r="W19" t="str">
        <f>IF(W$3="Supporting Local Business",Outcomes!$A17,IF(W$3="Communities &amp; Place",Outcomes!$B17,IF(W$3="People &amp; Skills",Outcomes!$C17,"")))</f>
        <v/>
      </c>
      <c r="X19" t="str">
        <f>IF(X$3="Supporting Local Business",Outcomes!$A17,IF(X$3="Communities &amp; Place",Outcomes!$B17,IF(X$3="People &amp; Skills",Outcomes!$C17,"")))</f>
        <v/>
      </c>
      <c r="Y19" t="str">
        <f>IF(Y$3="Supporting Local Business",Outcomes!$A17,IF(Y$3="Communities &amp; Place",Outcomes!$B17,IF(Y$3="People &amp; Skills",Outcomes!$C17,"")))</f>
        <v/>
      </c>
      <c r="Z19" t="str">
        <f>IF(Z$3="Supporting Local Business",Outcomes!$A17,IF(Z$3="Communities &amp; Place",Outcomes!$B17,IF(Z$3="People &amp; Skills",Outcomes!$C17,"")))</f>
        <v/>
      </c>
      <c r="AA19" t="str">
        <f>IF(AA$3="Supporting Local Business",Outcomes!$A17,IF(AA$3="Communities &amp; Place",Outcomes!$B17,IF(AA$3="People &amp; Skills",Outcomes!$C17,"")))</f>
        <v/>
      </c>
      <c r="AB19" t="str">
        <f>IF(AB$3="Supporting Local Business",Outcomes!$A17,IF(AB$3="Communities &amp; Place",Outcomes!$B17,IF(AB$3="People &amp; Skills",Outcomes!$C17,"")))</f>
        <v/>
      </c>
      <c r="AC19" t="str">
        <f>IF(AC$3="Supporting Local Business",Outcomes!$A17,IF(AC$3="Communities &amp; Place",Outcomes!$B17,IF(AC$3="People &amp; Skills",Outcomes!$C17,"")))</f>
        <v/>
      </c>
      <c r="AD19" t="str">
        <f>IF(AD$3="Supporting Local Business",Outcomes!$A17,IF(AD$3="Communities &amp; Place",Outcomes!$B17,IF(AD$3="People &amp; Skills",Outcomes!$C17,"")))</f>
        <v/>
      </c>
      <c r="AE19" t="str">
        <f>IF(AE$3="Supporting Local Business",Outcomes!$A17,IF(AE$3="Communities &amp; Place",Outcomes!$B17,IF(AE$3="People &amp; Skills",Outcomes!$C17,"")))</f>
        <v/>
      </c>
    </row>
    <row r="20" spans="1:31" x14ac:dyDescent="0.3">
      <c r="A20" s="361">
        <v>18</v>
      </c>
      <c r="B20" t="str">
        <f>IF(B$3="Supporting Local Business",Outcomes!$A18,IF(B$3="Communities &amp; Place",Outcomes!$B18,IF(B$3="People &amp; Skills",Outcomes!$C18,"")))</f>
        <v/>
      </c>
      <c r="C20" t="str">
        <f>IF(C$3="Supporting Local Business",Outcomes!$A18,IF(C$3="Communities &amp; Place",Outcomes!$B18,IF(C$3="People &amp; Skills",Outcomes!$C18,"")))</f>
        <v/>
      </c>
      <c r="D20" t="str">
        <f>IF(D$3="Supporting Local Business",Outcomes!$A18,IF(D$3="Communities &amp; Place",Outcomes!$B18,IF(D$3="People &amp; Skills",Outcomes!$C18,"")))</f>
        <v/>
      </c>
      <c r="E20" t="str">
        <f>IF(E$3="Supporting Local Business",Outcomes!$A18,IF(E$3="Communities &amp; Place",Outcomes!$B18,IF(E$3="People &amp; Skills",Outcomes!$C18,"")))</f>
        <v/>
      </c>
      <c r="F20" t="str">
        <f>IF(F$3="Supporting Local Business",Outcomes!$A18,IF(F$3="Communities &amp; Place",Outcomes!$B18,IF(F$3="People &amp; Skills",Outcomes!$C18,"")))</f>
        <v/>
      </c>
      <c r="G20" t="str">
        <f>IF(G$3="Supporting Local Business",Outcomes!$A18,IF(G$3="Communities &amp; Place",Outcomes!$B18,IF(G$3="People &amp; Skills",Outcomes!$C18,"")))</f>
        <v/>
      </c>
      <c r="H20" t="str">
        <f>IF(H$3="Supporting Local Business",Outcomes!$A18,IF(H$3="Communities &amp; Place",Outcomes!$B18,IF(H$3="People &amp; Skills",Outcomes!$C18,"")))</f>
        <v/>
      </c>
      <c r="I20" t="str">
        <f>IF(I$3="Supporting Local Business",Outcomes!$A18,IF(I$3="Communities &amp; Place",Outcomes!$B18,IF(I$3="People &amp; Skills",Outcomes!$C18,"")))</f>
        <v/>
      </c>
      <c r="J20" t="str">
        <f>IF(J$3="Supporting Local Business",Outcomes!$A18,IF(J$3="Communities &amp; Place",Outcomes!$B18,IF(J$3="People &amp; Skills",Outcomes!$C18,"")))</f>
        <v/>
      </c>
      <c r="K20" t="str">
        <f>IF(K$3="Supporting Local Business",Outcomes!$A18,IF(K$3="Communities &amp; Place",Outcomes!$B18,IF(K$3="People &amp; Skills",Outcomes!$C18,"")))</f>
        <v/>
      </c>
      <c r="L20" t="str">
        <f>IF(L$3="Supporting Local Business",Outcomes!$A18,IF(L$3="Communities &amp; Place",Outcomes!$B18,IF(L$3="People &amp; Skills",Outcomes!$C18,"")))</f>
        <v/>
      </c>
      <c r="M20" t="str">
        <f>IF(M$3="Supporting Local Business",Outcomes!$A18,IF(M$3="Communities &amp; Place",Outcomes!$B18,IF(M$3="People &amp; Skills",Outcomes!$C18,"")))</f>
        <v/>
      </c>
      <c r="N20" t="str">
        <f>IF(N$3="Supporting Local Business",Outcomes!$A18,IF(N$3="Communities &amp; Place",Outcomes!$B18,IF(N$3="People &amp; Skills",Outcomes!$C18,"")))</f>
        <v/>
      </c>
      <c r="O20" t="str">
        <f>IF(O$3="Supporting Local Business",Outcomes!$A18,IF(O$3="Communities &amp; Place",Outcomes!$B18,IF(O$3="People &amp; Skills",Outcomes!$C18,"")))</f>
        <v/>
      </c>
      <c r="P20" t="str">
        <f>IF(P$3="Supporting Local Business",Outcomes!$A18,IF(P$3="Communities &amp; Place",Outcomes!$B18,IF(P$3="People &amp; Skills",Outcomes!$C18,"")))</f>
        <v/>
      </c>
      <c r="Q20" t="str">
        <f>IF(Q$3="Supporting Local Business",Outcomes!$A18,IF(Q$3="Communities &amp; Place",Outcomes!$B18,IF(Q$3="People &amp; Skills",Outcomes!$C18,"")))</f>
        <v/>
      </c>
      <c r="R20" t="str">
        <f>IF(R$3="Supporting Local Business",Outcomes!$A18,IF(R$3="Communities &amp; Place",Outcomes!$B18,IF(R$3="People &amp; Skills",Outcomes!$C18,"")))</f>
        <v/>
      </c>
      <c r="S20" t="str">
        <f>IF(S$3="Supporting Local Business",Outcomes!$A18,IF(S$3="Communities &amp; Place",Outcomes!$B18,IF(S$3="People &amp; Skills",Outcomes!$C18,"")))</f>
        <v/>
      </c>
      <c r="T20" t="str">
        <f>IF(T$3="Supporting Local Business",Outcomes!$A18,IF(T$3="Communities &amp; Place",Outcomes!$B18,IF(T$3="People &amp; Skills",Outcomes!$C18,"")))</f>
        <v/>
      </c>
      <c r="U20" t="str">
        <f>IF(U$3="Supporting Local Business",Outcomes!$A18,IF(U$3="Communities &amp; Place",Outcomes!$B18,IF(U$3="People &amp; Skills",Outcomes!$C18,"")))</f>
        <v/>
      </c>
      <c r="V20" t="str">
        <f>IF(V$3="Supporting Local Business",Outcomes!$A18,IF(V$3="Communities &amp; Place",Outcomes!$B18,IF(V$3="People &amp; Skills",Outcomes!$C18,"")))</f>
        <v/>
      </c>
      <c r="W20" t="str">
        <f>IF(W$3="Supporting Local Business",Outcomes!$A18,IF(W$3="Communities &amp; Place",Outcomes!$B18,IF(W$3="People &amp; Skills",Outcomes!$C18,"")))</f>
        <v/>
      </c>
      <c r="X20" t="str">
        <f>IF(X$3="Supporting Local Business",Outcomes!$A18,IF(X$3="Communities &amp; Place",Outcomes!$B18,IF(X$3="People &amp; Skills",Outcomes!$C18,"")))</f>
        <v/>
      </c>
      <c r="Y20" t="str">
        <f>IF(Y$3="Supporting Local Business",Outcomes!$A18,IF(Y$3="Communities &amp; Place",Outcomes!$B18,IF(Y$3="People &amp; Skills",Outcomes!$C18,"")))</f>
        <v/>
      </c>
      <c r="Z20" t="str">
        <f>IF(Z$3="Supporting Local Business",Outcomes!$A18,IF(Z$3="Communities &amp; Place",Outcomes!$B18,IF(Z$3="People &amp; Skills",Outcomes!$C18,"")))</f>
        <v/>
      </c>
      <c r="AA20" t="str">
        <f>IF(AA$3="Supporting Local Business",Outcomes!$A18,IF(AA$3="Communities &amp; Place",Outcomes!$B18,IF(AA$3="People &amp; Skills",Outcomes!$C18,"")))</f>
        <v/>
      </c>
      <c r="AB20" t="str">
        <f>IF(AB$3="Supporting Local Business",Outcomes!$A18,IF(AB$3="Communities &amp; Place",Outcomes!$B18,IF(AB$3="People &amp; Skills",Outcomes!$C18,"")))</f>
        <v/>
      </c>
      <c r="AC20" t="str">
        <f>IF(AC$3="Supporting Local Business",Outcomes!$A18,IF(AC$3="Communities &amp; Place",Outcomes!$B18,IF(AC$3="People &amp; Skills",Outcomes!$C18,"")))</f>
        <v/>
      </c>
      <c r="AD20" t="str">
        <f>IF(AD$3="Supporting Local Business",Outcomes!$A18,IF(AD$3="Communities &amp; Place",Outcomes!$B18,IF(AD$3="People &amp; Skills",Outcomes!$C18,"")))</f>
        <v/>
      </c>
      <c r="AE20" t="str">
        <f>IF(AE$3="Supporting Local Business",Outcomes!$A18,IF(AE$3="Communities &amp; Place",Outcomes!$B18,IF(AE$3="People &amp; Skills",Outcomes!$C18,"")))</f>
        <v/>
      </c>
    </row>
    <row r="21" spans="1:31" x14ac:dyDescent="0.3">
      <c r="A21" s="361">
        <v>19</v>
      </c>
      <c r="B21" t="str">
        <f>IF(B$3="Supporting Local Business",Outcomes!$A19,IF(B$3="Communities &amp; Place",Outcomes!$B19,IF(B$3="People &amp; Skills",Outcomes!$C19,"")))</f>
        <v/>
      </c>
      <c r="C21" t="str">
        <f>IF(C$3="Supporting Local Business",Outcomes!$A19,IF(C$3="Communities &amp; Place",Outcomes!$B19,IF(C$3="People &amp; Skills",Outcomes!$C19,"")))</f>
        <v/>
      </c>
      <c r="D21" t="str">
        <f>IF(D$3="Supporting Local Business",Outcomes!$A19,IF(D$3="Communities &amp; Place",Outcomes!$B19,IF(D$3="People &amp; Skills",Outcomes!$C19,"")))</f>
        <v/>
      </c>
      <c r="E21" t="str">
        <f>IF(E$3="Supporting Local Business",Outcomes!$A19,IF(E$3="Communities &amp; Place",Outcomes!$B19,IF(E$3="People &amp; Skills",Outcomes!$C19,"")))</f>
        <v/>
      </c>
      <c r="F21" t="str">
        <f>IF(F$3="Supporting Local Business",Outcomes!$A19,IF(F$3="Communities &amp; Place",Outcomes!$B19,IF(F$3="People &amp; Skills",Outcomes!$C19,"")))</f>
        <v/>
      </c>
      <c r="G21" t="str">
        <f>IF(G$3="Supporting Local Business",Outcomes!$A19,IF(G$3="Communities &amp; Place",Outcomes!$B19,IF(G$3="People &amp; Skills",Outcomes!$C19,"")))</f>
        <v/>
      </c>
      <c r="H21" t="str">
        <f>IF(H$3="Supporting Local Business",Outcomes!$A19,IF(H$3="Communities &amp; Place",Outcomes!$B19,IF(H$3="People &amp; Skills",Outcomes!$C19,"")))</f>
        <v/>
      </c>
      <c r="I21" t="str">
        <f>IF(I$3="Supporting Local Business",Outcomes!$A19,IF(I$3="Communities &amp; Place",Outcomes!$B19,IF(I$3="People &amp; Skills",Outcomes!$C19,"")))</f>
        <v/>
      </c>
      <c r="J21" t="str">
        <f>IF(J$3="Supporting Local Business",Outcomes!$A19,IF(J$3="Communities &amp; Place",Outcomes!$B19,IF(J$3="People &amp; Skills",Outcomes!$C19,"")))</f>
        <v/>
      </c>
      <c r="K21" t="str">
        <f>IF(K$3="Supporting Local Business",Outcomes!$A19,IF(K$3="Communities &amp; Place",Outcomes!$B19,IF(K$3="People &amp; Skills",Outcomes!$C19,"")))</f>
        <v/>
      </c>
      <c r="L21" t="str">
        <f>IF(L$3="Supporting Local Business",Outcomes!$A19,IF(L$3="Communities &amp; Place",Outcomes!$B19,IF(L$3="People &amp; Skills",Outcomes!$C19,"")))</f>
        <v/>
      </c>
      <c r="M21" t="str">
        <f>IF(M$3="Supporting Local Business",Outcomes!$A19,IF(M$3="Communities &amp; Place",Outcomes!$B19,IF(M$3="People &amp; Skills",Outcomes!$C19,"")))</f>
        <v/>
      </c>
      <c r="N21" t="str">
        <f>IF(N$3="Supporting Local Business",Outcomes!$A19,IF(N$3="Communities &amp; Place",Outcomes!$B19,IF(N$3="People &amp; Skills",Outcomes!$C19,"")))</f>
        <v/>
      </c>
      <c r="O21" t="str">
        <f>IF(O$3="Supporting Local Business",Outcomes!$A19,IF(O$3="Communities &amp; Place",Outcomes!$B19,IF(O$3="People &amp; Skills",Outcomes!$C19,"")))</f>
        <v/>
      </c>
      <c r="P21" t="str">
        <f>IF(P$3="Supporting Local Business",Outcomes!$A19,IF(P$3="Communities &amp; Place",Outcomes!$B19,IF(P$3="People &amp; Skills",Outcomes!$C19,"")))</f>
        <v/>
      </c>
      <c r="Q21" t="str">
        <f>IF(Q$3="Supporting Local Business",Outcomes!$A19,IF(Q$3="Communities &amp; Place",Outcomes!$B19,IF(Q$3="People &amp; Skills",Outcomes!$C19,"")))</f>
        <v/>
      </c>
      <c r="R21" t="str">
        <f>IF(R$3="Supporting Local Business",Outcomes!$A19,IF(R$3="Communities &amp; Place",Outcomes!$B19,IF(R$3="People &amp; Skills",Outcomes!$C19,"")))</f>
        <v/>
      </c>
      <c r="S21" t="str">
        <f>IF(S$3="Supporting Local Business",Outcomes!$A19,IF(S$3="Communities &amp; Place",Outcomes!$B19,IF(S$3="People &amp; Skills",Outcomes!$C19,"")))</f>
        <v/>
      </c>
      <c r="T21" t="str">
        <f>IF(T$3="Supporting Local Business",Outcomes!$A19,IF(T$3="Communities &amp; Place",Outcomes!$B19,IF(T$3="People &amp; Skills",Outcomes!$C19,"")))</f>
        <v/>
      </c>
      <c r="U21" t="str">
        <f>IF(U$3="Supporting Local Business",Outcomes!$A19,IF(U$3="Communities &amp; Place",Outcomes!$B19,IF(U$3="People &amp; Skills",Outcomes!$C19,"")))</f>
        <v/>
      </c>
      <c r="V21" t="str">
        <f>IF(V$3="Supporting Local Business",Outcomes!$A19,IF(V$3="Communities &amp; Place",Outcomes!$B19,IF(V$3="People &amp; Skills",Outcomes!$C19,"")))</f>
        <v/>
      </c>
      <c r="W21" t="str">
        <f>IF(W$3="Supporting Local Business",Outcomes!$A19,IF(W$3="Communities &amp; Place",Outcomes!$B19,IF(W$3="People &amp; Skills",Outcomes!$C19,"")))</f>
        <v/>
      </c>
      <c r="X21" t="str">
        <f>IF(X$3="Supporting Local Business",Outcomes!$A19,IF(X$3="Communities &amp; Place",Outcomes!$B19,IF(X$3="People &amp; Skills",Outcomes!$C19,"")))</f>
        <v/>
      </c>
      <c r="Y21" t="str">
        <f>IF(Y$3="Supporting Local Business",Outcomes!$A19,IF(Y$3="Communities &amp; Place",Outcomes!$B19,IF(Y$3="People &amp; Skills",Outcomes!$C19,"")))</f>
        <v/>
      </c>
      <c r="Z21" t="str">
        <f>IF(Z$3="Supporting Local Business",Outcomes!$A19,IF(Z$3="Communities &amp; Place",Outcomes!$B19,IF(Z$3="People &amp; Skills",Outcomes!$C19,"")))</f>
        <v/>
      </c>
      <c r="AA21" t="str">
        <f>IF(AA$3="Supporting Local Business",Outcomes!$A19,IF(AA$3="Communities &amp; Place",Outcomes!$B19,IF(AA$3="People &amp; Skills",Outcomes!$C19,"")))</f>
        <v/>
      </c>
      <c r="AB21" t="str">
        <f>IF(AB$3="Supporting Local Business",Outcomes!$A19,IF(AB$3="Communities &amp; Place",Outcomes!$B19,IF(AB$3="People &amp; Skills",Outcomes!$C19,"")))</f>
        <v/>
      </c>
      <c r="AC21" t="str">
        <f>IF(AC$3="Supporting Local Business",Outcomes!$A19,IF(AC$3="Communities &amp; Place",Outcomes!$B19,IF(AC$3="People &amp; Skills",Outcomes!$C19,"")))</f>
        <v/>
      </c>
      <c r="AD21" t="str">
        <f>IF(AD$3="Supporting Local Business",Outcomes!$A19,IF(AD$3="Communities &amp; Place",Outcomes!$B19,IF(AD$3="People &amp; Skills",Outcomes!$C19,"")))</f>
        <v/>
      </c>
      <c r="AE21" t="str">
        <f>IF(AE$3="Supporting Local Business",Outcomes!$A19,IF(AE$3="Communities &amp; Place",Outcomes!$B19,IF(AE$3="People &amp; Skills",Outcomes!$C19,"")))</f>
        <v/>
      </c>
    </row>
    <row r="22" spans="1:31" x14ac:dyDescent="0.3">
      <c r="A22" s="361">
        <v>20</v>
      </c>
      <c r="B22" t="str">
        <f>IF(B$3="Supporting Local Business",Outcomes!$A20,IF(B$3="Communities &amp; Place",Outcomes!$B20,""))</f>
        <v/>
      </c>
      <c r="C22" t="str">
        <f>IF(C$3="Supporting Local Business",Outcomes!$A20,IF(C$3="Communities &amp; Place",Outcomes!$B20,""))</f>
        <v/>
      </c>
      <c r="D22" t="str">
        <f>IF(D$3="Supporting Local Business",Outcomes!$A20,IF(D$3="Communities &amp; Place",Outcomes!$B20,""))</f>
        <v/>
      </c>
      <c r="E22" t="str">
        <f>IF(E$3="Supporting Local Business",Outcomes!$A20,IF(E$3="Communities &amp; Place",Outcomes!$B20,""))</f>
        <v/>
      </c>
      <c r="F22" t="str">
        <f>IF(F$3="Supporting Local Business",Outcomes!$A20,IF(F$3="Communities &amp; Place",Outcomes!$B20,""))</f>
        <v/>
      </c>
      <c r="G22" t="str">
        <f>IF(G$3="Supporting Local Business",Outcomes!$A20,IF(G$3="Communities &amp; Place",Outcomes!$B20,""))</f>
        <v/>
      </c>
      <c r="H22" t="str">
        <f>IF(H$3="Supporting Local Business",Outcomes!$A20,IF(H$3="Communities &amp; Place",Outcomes!$B20,""))</f>
        <v/>
      </c>
      <c r="I22" t="str">
        <f>IF(I$3="Supporting Local Business",Outcomes!$A20,IF(I$3="Communities &amp; Place",Outcomes!$B20,""))</f>
        <v/>
      </c>
      <c r="J22" t="str">
        <f>IF(J$3="Supporting Local Business",Outcomes!$A20,IF(J$3="Communities &amp; Place",Outcomes!$B20,""))</f>
        <v/>
      </c>
      <c r="K22" t="str">
        <f>IF(K$3="Supporting Local Business",Outcomes!$A20,IF(K$3="Communities &amp; Place",Outcomes!$B20,""))</f>
        <v/>
      </c>
      <c r="L22" t="str">
        <f>IF(L$3="Supporting Local Business",Outcomes!$A20,IF(L$3="Communities &amp; Place",Outcomes!$B20,""))</f>
        <v/>
      </c>
      <c r="M22" t="str">
        <f>IF(M$3="Supporting Local Business",Outcomes!$A20,IF(M$3="Communities &amp; Place",Outcomes!$B20,""))</f>
        <v/>
      </c>
      <c r="N22" t="str">
        <f>IF(N$3="Supporting Local Business",Outcomes!$A20,IF(N$3="Communities &amp; Place",Outcomes!$B20,""))</f>
        <v/>
      </c>
      <c r="O22" t="str">
        <f>IF(O$3="Supporting Local Business",Outcomes!$A20,IF(O$3="Communities &amp; Place",Outcomes!$B20,""))</f>
        <v/>
      </c>
      <c r="P22" t="str">
        <f>IF(P$3="Supporting Local Business",Outcomes!$A20,IF(P$3="Communities &amp; Place",Outcomes!$B20,""))</f>
        <v/>
      </c>
      <c r="Q22" t="str">
        <f>IF(Q$3="Supporting Local Business",Outcomes!$A20,IF(Q$3="Communities &amp; Place",Outcomes!$B20,""))</f>
        <v/>
      </c>
      <c r="R22" t="str">
        <f>IF(R$3="Supporting Local Business",Outcomes!$A20,IF(R$3="Communities &amp; Place",Outcomes!$B20,""))</f>
        <v/>
      </c>
      <c r="S22" t="str">
        <f>IF(S$3="Supporting Local Business",Outcomes!$A20,IF(S$3="Communities &amp; Place",Outcomes!$B20,""))</f>
        <v/>
      </c>
      <c r="T22" t="str">
        <f>IF(T$3="Supporting Local Business",Outcomes!$A20,IF(T$3="Communities &amp; Place",Outcomes!$B20,""))</f>
        <v/>
      </c>
      <c r="U22" t="str">
        <f>IF(U$3="Supporting Local Business",Outcomes!$A20,IF(U$3="Communities &amp; Place",Outcomes!$B20,""))</f>
        <v/>
      </c>
      <c r="V22" t="str">
        <f>IF(V$3="Supporting Local Business",Outcomes!$A20,IF(V$3="Communities &amp; Place",Outcomes!$B20,""))</f>
        <v/>
      </c>
      <c r="W22" t="str">
        <f>IF(W$3="Supporting Local Business",Outcomes!$A20,IF(W$3="Communities &amp; Place",Outcomes!$B20,""))</f>
        <v/>
      </c>
      <c r="X22" t="str">
        <f>IF(X$3="Supporting Local Business",Outcomes!$A20,IF(X$3="Communities &amp; Place",Outcomes!$B20,""))</f>
        <v/>
      </c>
      <c r="Y22" t="str">
        <f>IF(Y$3="Supporting Local Business",Outcomes!$A20,IF(Y$3="Communities &amp; Place",Outcomes!$B20,""))</f>
        <v/>
      </c>
      <c r="Z22" t="str">
        <f>IF(Z$3="Supporting Local Business",Outcomes!$A20,IF(Z$3="Communities &amp; Place",Outcomes!$B20,""))</f>
        <v/>
      </c>
      <c r="AA22" t="str">
        <f>IF(AA$3="Supporting Local Business",Outcomes!$A20,IF(AA$3="Communities &amp; Place",Outcomes!$B20,""))</f>
        <v/>
      </c>
      <c r="AB22" t="str">
        <f>IF(AB$3="Supporting Local Business",Outcomes!$A20,IF(AB$3="Communities &amp; Place",Outcomes!$B20,""))</f>
        <v/>
      </c>
      <c r="AC22" t="str">
        <f>IF(AC$3="Supporting Local Business",Outcomes!$A20,IF(AC$3="Communities &amp; Place",Outcomes!$B20,""))</f>
        <v/>
      </c>
      <c r="AD22" t="str">
        <f>IF(AD$3="Supporting Local Business",Outcomes!$A20,IF(AD$3="Communities &amp; Place",Outcomes!$B20,""))</f>
        <v/>
      </c>
      <c r="AE22" t="str">
        <f>IF(AE$3="Supporting Local Business",Outcomes!$A20,IF(AE$3="Communities &amp; Place",Outcomes!$B20,""))</f>
        <v/>
      </c>
    </row>
    <row r="23" spans="1:31" x14ac:dyDescent="0.3">
      <c r="A23" s="361">
        <v>21</v>
      </c>
      <c r="B23" t="str">
        <f>IF(B$3="Supporting Local Business",Outcomes!$A21,IF(B$3="Communities &amp; Place",Outcomes!$B21,""))</f>
        <v/>
      </c>
      <c r="C23" t="str">
        <f>IF(C$3="Supporting Local Business",Outcomes!$A21,IF(C$3="Communities &amp; Place",Outcomes!$B21,""))</f>
        <v/>
      </c>
      <c r="D23" t="str">
        <f>IF(D$3="Supporting Local Business",Outcomes!$A21,IF(D$3="Communities &amp; Place",Outcomes!$B21,""))</f>
        <v/>
      </c>
      <c r="E23" t="str">
        <f>IF(E$3="Supporting Local Business",Outcomes!$A21,IF(E$3="Communities &amp; Place",Outcomes!$B21,""))</f>
        <v/>
      </c>
      <c r="F23" t="str">
        <f>IF(F$3="Supporting Local Business",Outcomes!$A21,IF(F$3="Communities &amp; Place",Outcomes!$B21,""))</f>
        <v/>
      </c>
      <c r="G23" t="str">
        <f>IF(G$3="Supporting Local Business",Outcomes!$A21,IF(G$3="Communities &amp; Place",Outcomes!$B21,""))</f>
        <v/>
      </c>
      <c r="H23" t="str">
        <f>IF(H$3="Supporting Local Business",Outcomes!$A21,IF(H$3="Communities &amp; Place",Outcomes!$B21,""))</f>
        <v/>
      </c>
      <c r="I23" t="str">
        <f>IF(I$3="Supporting Local Business",Outcomes!$A21,IF(I$3="Communities &amp; Place",Outcomes!$B21,""))</f>
        <v/>
      </c>
      <c r="J23" t="str">
        <f>IF(J$3="Supporting Local Business",Outcomes!$A21,IF(J$3="Communities &amp; Place",Outcomes!$B21,""))</f>
        <v/>
      </c>
      <c r="K23" t="str">
        <f>IF(K$3="Supporting Local Business",Outcomes!$A21,IF(K$3="Communities &amp; Place",Outcomes!$B21,""))</f>
        <v/>
      </c>
      <c r="L23" t="str">
        <f>IF(L$3="Supporting Local Business",Outcomes!$A21,IF(L$3="Communities &amp; Place",Outcomes!$B21,""))</f>
        <v/>
      </c>
      <c r="M23" t="str">
        <f>IF(M$3="Supporting Local Business",Outcomes!$A21,IF(M$3="Communities &amp; Place",Outcomes!$B21,""))</f>
        <v/>
      </c>
      <c r="N23" t="str">
        <f>IF(N$3="Supporting Local Business",Outcomes!$A21,IF(N$3="Communities &amp; Place",Outcomes!$B21,""))</f>
        <v/>
      </c>
      <c r="O23" t="str">
        <f>IF(O$3="Supporting Local Business",Outcomes!$A21,IF(O$3="Communities &amp; Place",Outcomes!$B21,""))</f>
        <v/>
      </c>
      <c r="P23" t="str">
        <f>IF(P$3="Supporting Local Business",Outcomes!$A21,IF(P$3="Communities &amp; Place",Outcomes!$B21,""))</f>
        <v/>
      </c>
      <c r="Q23" t="str">
        <f>IF(Q$3="Supporting Local Business",Outcomes!$A21,IF(Q$3="Communities &amp; Place",Outcomes!$B21,""))</f>
        <v/>
      </c>
      <c r="R23" t="str">
        <f>IF(R$3="Supporting Local Business",Outcomes!$A21,IF(R$3="Communities &amp; Place",Outcomes!$B21,""))</f>
        <v/>
      </c>
      <c r="S23" t="str">
        <f>IF(S$3="Supporting Local Business",Outcomes!$A21,IF(S$3="Communities &amp; Place",Outcomes!$B21,""))</f>
        <v/>
      </c>
      <c r="T23" t="str">
        <f>IF(T$3="Supporting Local Business",Outcomes!$A21,IF(T$3="Communities &amp; Place",Outcomes!$B21,""))</f>
        <v/>
      </c>
      <c r="U23" t="str">
        <f>IF(U$3="Supporting Local Business",Outcomes!$A21,IF(U$3="Communities &amp; Place",Outcomes!$B21,""))</f>
        <v/>
      </c>
      <c r="V23" t="str">
        <f>IF(V$3="Supporting Local Business",Outcomes!$A21,IF(V$3="Communities &amp; Place",Outcomes!$B21,""))</f>
        <v/>
      </c>
      <c r="W23" t="str">
        <f>IF(W$3="Supporting Local Business",Outcomes!$A21,IF(W$3="Communities &amp; Place",Outcomes!$B21,""))</f>
        <v/>
      </c>
      <c r="X23" t="str">
        <f>IF(X$3="Supporting Local Business",Outcomes!$A21,IF(X$3="Communities &amp; Place",Outcomes!$B21,""))</f>
        <v/>
      </c>
      <c r="Y23" t="str">
        <f>IF(Y$3="Supporting Local Business",Outcomes!$A21,IF(Y$3="Communities &amp; Place",Outcomes!$B21,""))</f>
        <v/>
      </c>
      <c r="Z23" t="str">
        <f>IF(Z$3="Supporting Local Business",Outcomes!$A21,IF(Z$3="Communities &amp; Place",Outcomes!$B21,""))</f>
        <v/>
      </c>
      <c r="AA23" t="str">
        <f>IF(AA$3="Supporting Local Business",Outcomes!$A21,IF(AA$3="Communities &amp; Place",Outcomes!$B21,""))</f>
        <v/>
      </c>
      <c r="AB23" t="str">
        <f>IF(AB$3="Supporting Local Business",Outcomes!$A21,IF(AB$3="Communities &amp; Place",Outcomes!$B21,""))</f>
        <v/>
      </c>
      <c r="AC23" t="str">
        <f>IF(AC$3="Supporting Local Business",Outcomes!$A21,IF(AC$3="Communities &amp; Place",Outcomes!$B21,""))</f>
        <v/>
      </c>
      <c r="AD23" t="str">
        <f>IF(AD$3="Supporting Local Business",Outcomes!$A21,IF(AD$3="Communities &amp; Place",Outcomes!$B21,""))</f>
        <v/>
      </c>
      <c r="AE23" t="str">
        <f>IF(AE$3="Supporting Local Business",Outcomes!$A21,IF(AE$3="Communities &amp; Place",Outcomes!$B21,""))</f>
        <v/>
      </c>
    </row>
    <row r="24" spans="1:31" x14ac:dyDescent="0.3">
      <c r="A24" s="361">
        <v>22</v>
      </c>
      <c r="B24" t="str">
        <f>IF(B$3="Supporting Local Business",Outcomes!$A22,IF(B$3="Communities &amp; Place",Outcomes!$B22,""))</f>
        <v/>
      </c>
      <c r="C24" t="str">
        <f>IF(C$3="Supporting Local Business",Outcomes!$A22,IF(C$3="Communities &amp; Place",Outcomes!$B22,""))</f>
        <v/>
      </c>
      <c r="D24" t="str">
        <f>IF(D$3="Supporting Local Business",Outcomes!$A22,IF(D$3="Communities &amp; Place",Outcomes!$B22,""))</f>
        <v/>
      </c>
      <c r="E24" t="str">
        <f>IF(E$3="Supporting Local Business",Outcomes!$A22,IF(E$3="Communities &amp; Place",Outcomes!$B22,""))</f>
        <v/>
      </c>
      <c r="F24" t="str">
        <f>IF(F$3="Supporting Local Business",Outcomes!$A22,IF(F$3="Communities &amp; Place",Outcomes!$B22,""))</f>
        <v/>
      </c>
      <c r="G24" t="str">
        <f>IF(G$3="Supporting Local Business",Outcomes!$A22,IF(G$3="Communities &amp; Place",Outcomes!$B22,""))</f>
        <v/>
      </c>
      <c r="H24" t="str">
        <f>IF(H$3="Supporting Local Business",Outcomes!$A22,IF(H$3="Communities &amp; Place",Outcomes!$B22,""))</f>
        <v/>
      </c>
      <c r="I24" t="str">
        <f>IF(I$3="Supporting Local Business",Outcomes!$A22,IF(I$3="Communities &amp; Place",Outcomes!$B22,""))</f>
        <v/>
      </c>
      <c r="J24" t="str">
        <f>IF(J$3="Supporting Local Business",Outcomes!$A22,IF(J$3="Communities &amp; Place",Outcomes!$B22,""))</f>
        <v/>
      </c>
      <c r="K24" t="str">
        <f>IF(K$3="Supporting Local Business",Outcomes!$A22,IF(K$3="Communities &amp; Place",Outcomes!$B22,""))</f>
        <v/>
      </c>
      <c r="L24" t="str">
        <f>IF(L$3="Supporting Local Business",Outcomes!$A22,IF(L$3="Communities &amp; Place",Outcomes!$B22,""))</f>
        <v/>
      </c>
      <c r="M24" t="str">
        <f>IF(M$3="Supporting Local Business",Outcomes!$A22,IF(M$3="Communities &amp; Place",Outcomes!$B22,""))</f>
        <v/>
      </c>
      <c r="N24" t="str">
        <f>IF(N$3="Supporting Local Business",Outcomes!$A22,IF(N$3="Communities &amp; Place",Outcomes!$B22,""))</f>
        <v/>
      </c>
      <c r="O24" t="str">
        <f>IF(O$3="Supporting Local Business",Outcomes!$A22,IF(O$3="Communities &amp; Place",Outcomes!$B22,""))</f>
        <v/>
      </c>
      <c r="P24" t="str">
        <f>IF(P$3="Supporting Local Business",Outcomes!$A22,IF(P$3="Communities &amp; Place",Outcomes!$B22,""))</f>
        <v/>
      </c>
      <c r="Q24" t="str">
        <f>IF(Q$3="Supporting Local Business",Outcomes!$A22,IF(Q$3="Communities &amp; Place",Outcomes!$B22,""))</f>
        <v/>
      </c>
      <c r="R24" t="str">
        <f>IF(R$3="Supporting Local Business",Outcomes!$A22,IF(R$3="Communities &amp; Place",Outcomes!$B22,""))</f>
        <v/>
      </c>
      <c r="S24" t="str">
        <f>IF(S$3="Supporting Local Business",Outcomes!$A22,IF(S$3="Communities &amp; Place",Outcomes!$B22,""))</f>
        <v/>
      </c>
      <c r="T24" t="str">
        <f>IF(T$3="Supporting Local Business",Outcomes!$A22,IF(T$3="Communities &amp; Place",Outcomes!$B22,""))</f>
        <v/>
      </c>
      <c r="U24" t="str">
        <f>IF(U$3="Supporting Local Business",Outcomes!$A22,IF(U$3="Communities &amp; Place",Outcomes!$B22,""))</f>
        <v/>
      </c>
      <c r="V24" t="str">
        <f>IF(V$3="Supporting Local Business",Outcomes!$A22,IF(V$3="Communities &amp; Place",Outcomes!$B22,""))</f>
        <v/>
      </c>
      <c r="W24" t="str">
        <f>IF(W$3="Supporting Local Business",Outcomes!$A22,IF(W$3="Communities &amp; Place",Outcomes!$B22,""))</f>
        <v/>
      </c>
      <c r="X24" t="str">
        <f>IF(X$3="Supporting Local Business",Outcomes!$A22,IF(X$3="Communities &amp; Place",Outcomes!$B22,""))</f>
        <v/>
      </c>
      <c r="Y24" t="str">
        <f>IF(Y$3="Supporting Local Business",Outcomes!$A22,IF(Y$3="Communities &amp; Place",Outcomes!$B22,""))</f>
        <v/>
      </c>
      <c r="Z24" t="str">
        <f>IF(Z$3="Supporting Local Business",Outcomes!$A22,IF(Z$3="Communities &amp; Place",Outcomes!$B22,""))</f>
        <v/>
      </c>
      <c r="AA24" t="str">
        <f>IF(AA$3="Supporting Local Business",Outcomes!$A22,IF(AA$3="Communities &amp; Place",Outcomes!$B22,""))</f>
        <v/>
      </c>
      <c r="AB24" t="str">
        <f>IF(AB$3="Supporting Local Business",Outcomes!$A22,IF(AB$3="Communities &amp; Place",Outcomes!$B22,""))</f>
        <v/>
      </c>
      <c r="AC24" t="str">
        <f>IF(AC$3="Supporting Local Business",Outcomes!$A22,IF(AC$3="Communities &amp; Place",Outcomes!$B22,""))</f>
        <v/>
      </c>
      <c r="AD24" t="str">
        <f>IF(AD$3="Supporting Local Business",Outcomes!$A22,IF(AD$3="Communities &amp; Place",Outcomes!$B22,""))</f>
        <v/>
      </c>
      <c r="AE24" t="str">
        <f>IF(AE$3="Supporting Local Business",Outcomes!$A22,IF(AE$3="Communities &amp; Place",Outcomes!$B22,""))</f>
        <v/>
      </c>
    </row>
    <row r="25" spans="1:31" x14ac:dyDescent="0.3">
      <c r="A25" s="361">
        <v>23</v>
      </c>
      <c r="B25" t="str">
        <f>IF(B$3="Supporting Local Business",Outcomes!$A23,IF(B$3="Communities &amp; Place",Outcomes!$B23,""))</f>
        <v/>
      </c>
      <c r="C25" t="str">
        <f>IF(C$3="Supporting Local Business",Outcomes!$A23,IF(C$3="Communities &amp; Place",Outcomes!$B23,""))</f>
        <v/>
      </c>
      <c r="D25" t="str">
        <f>IF(D$3="Supporting Local Business",Outcomes!$A23,IF(D$3="Communities &amp; Place",Outcomes!$B23,""))</f>
        <v/>
      </c>
      <c r="E25" t="str">
        <f>IF(E$3="Supporting Local Business",Outcomes!$A23,IF(E$3="Communities &amp; Place",Outcomes!$B23,""))</f>
        <v/>
      </c>
      <c r="F25" t="str">
        <f>IF(F$3="Supporting Local Business",Outcomes!$A23,IF(F$3="Communities &amp; Place",Outcomes!$B23,""))</f>
        <v/>
      </c>
      <c r="G25" t="str">
        <f>IF(G$3="Supporting Local Business",Outcomes!$A23,IF(G$3="Communities &amp; Place",Outcomes!$B23,""))</f>
        <v/>
      </c>
      <c r="H25" t="str">
        <f>IF(H$3="Supporting Local Business",Outcomes!$A23,IF(H$3="Communities &amp; Place",Outcomes!$B23,""))</f>
        <v/>
      </c>
      <c r="I25" t="str">
        <f>IF(I$3="Supporting Local Business",Outcomes!$A23,IF(I$3="Communities &amp; Place",Outcomes!$B23,""))</f>
        <v/>
      </c>
      <c r="J25" t="str">
        <f>IF(J$3="Supporting Local Business",Outcomes!$A23,IF(J$3="Communities &amp; Place",Outcomes!$B23,""))</f>
        <v/>
      </c>
      <c r="K25" t="str">
        <f>IF(K$3="Supporting Local Business",Outcomes!$A23,IF(K$3="Communities &amp; Place",Outcomes!$B23,""))</f>
        <v/>
      </c>
      <c r="L25" t="str">
        <f>IF(L$3="Supporting Local Business",Outcomes!$A23,IF(L$3="Communities &amp; Place",Outcomes!$B23,""))</f>
        <v/>
      </c>
      <c r="M25" t="str">
        <f>IF(M$3="Supporting Local Business",Outcomes!$A23,IF(M$3="Communities &amp; Place",Outcomes!$B23,""))</f>
        <v/>
      </c>
      <c r="N25" t="str">
        <f>IF(N$3="Supporting Local Business",Outcomes!$A23,IF(N$3="Communities &amp; Place",Outcomes!$B23,""))</f>
        <v/>
      </c>
      <c r="O25" t="str">
        <f>IF(O$3="Supporting Local Business",Outcomes!$A23,IF(O$3="Communities &amp; Place",Outcomes!$B23,""))</f>
        <v/>
      </c>
      <c r="P25" t="str">
        <f>IF(P$3="Supporting Local Business",Outcomes!$A23,IF(P$3="Communities &amp; Place",Outcomes!$B23,""))</f>
        <v/>
      </c>
      <c r="Q25" t="str">
        <f>IF(Q$3="Supporting Local Business",Outcomes!$A23,IF(Q$3="Communities &amp; Place",Outcomes!$B23,""))</f>
        <v/>
      </c>
      <c r="R25" t="str">
        <f>IF(R$3="Supporting Local Business",Outcomes!$A23,IF(R$3="Communities &amp; Place",Outcomes!$B23,""))</f>
        <v/>
      </c>
      <c r="S25" t="str">
        <f>IF(S$3="Supporting Local Business",Outcomes!$A23,IF(S$3="Communities &amp; Place",Outcomes!$B23,""))</f>
        <v/>
      </c>
      <c r="T25" t="str">
        <f>IF(T$3="Supporting Local Business",Outcomes!$A23,IF(T$3="Communities &amp; Place",Outcomes!$B23,""))</f>
        <v/>
      </c>
      <c r="U25" t="str">
        <f>IF(U$3="Supporting Local Business",Outcomes!$A23,IF(U$3="Communities &amp; Place",Outcomes!$B23,""))</f>
        <v/>
      </c>
      <c r="V25" t="str">
        <f>IF(V$3="Supporting Local Business",Outcomes!$A23,IF(V$3="Communities &amp; Place",Outcomes!$B23,""))</f>
        <v/>
      </c>
      <c r="W25" t="str">
        <f>IF(W$3="Supporting Local Business",Outcomes!$A23,IF(W$3="Communities &amp; Place",Outcomes!$B23,""))</f>
        <v/>
      </c>
      <c r="X25" t="str">
        <f>IF(X$3="Supporting Local Business",Outcomes!$A23,IF(X$3="Communities &amp; Place",Outcomes!$B23,""))</f>
        <v/>
      </c>
      <c r="Y25" t="str">
        <f>IF(Y$3="Supporting Local Business",Outcomes!$A23,IF(Y$3="Communities &amp; Place",Outcomes!$B23,""))</f>
        <v/>
      </c>
      <c r="Z25" t="str">
        <f>IF(Z$3="Supporting Local Business",Outcomes!$A23,IF(Z$3="Communities &amp; Place",Outcomes!$B23,""))</f>
        <v/>
      </c>
      <c r="AA25" t="str">
        <f>IF(AA$3="Supporting Local Business",Outcomes!$A23,IF(AA$3="Communities &amp; Place",Outcomes!$B23,""))</f>
        <v/>
      </c>
      <c r="AB25" t="str">
        <f>IF(AB$3="Supporting Local Business",Outcomes!$A23,IF(AB$3="Communities &amp; Place",Outcomes!$B23,""))</f>
        <v/>
      </c>
      <c r="AC25" t="str">
        <f>IF(AC$3="Supporting Local Business",Outcomes!$A23,IF(AC$3="Communities &amp; Place",Outcomes!$B23,""))</f>
        <v/>
      </c>
      <c r="AD25" t="str">
        <f>IF(AD$3="Supporting Local Business",Outcomes!$A23,IF(AD$3="Communities &amp; Place",Outcomes!$B23,""))</f>
        <v/>
      </c>
      <c r="AE25" t="str">
        <f>IF(AE$3="Supporting Local Business",Outcomes!$A23,IF(AE$3="Communities &amp; Place",Outcomes!$B23,""))</f>
        <v/>
      </c>
    </row>
    <row r="26" spans="1:31" x14ac:dyDescent="0.3">
      <c r="A26" s="361">
        <v>24</v>
      </c>
      <c r="B26" t="str">
        <f>IF(B$3="Supporting Local Business",Outcomes!$A24,IF(B$3="Communities &amp; Place",Outcomes!$B24,""))</f>
        <v/>
      </c>
      <c r="C26" t="str">
        <f>IF(C$3="Supporting Local Business",Outcomes!$A24,IF(C$3="Communities &amp; Place",Outcomes!$B24,""))</f>
        <v/>
      </c>
      <c r="D26" t="str">
        <f>IF(D$3="Supporting Local Business",Outcomes!$A24,IF(D$3="Communities &amp; Place",Outcomes!$B24,""))</f>
        <v/>
      </c>
      <c r="E26" t="str">
        <f>IF(E$3="Supporting Local Business",Outcomes!$A24,IF(E$3="Communities &amp; Place",Outcomes!$B24,""))</f>
        <v/>
      </c>
      <c r="F26" t="str">
        <f>IF(F$3="Supporting Local Business",Outcomes!$A24,IF(F$3="Communities &amp; Place",Outcomes!$B24,""))</f>
        <v/>
      </c>
      <c r="G26" t="str">
        <f>IF(G$3="Supporting Local Business",Outcomes!$A24,IF(G$3="Communities &amp; Place",Outcomes!$B24,""))</f>
        <v/>
      </c>
      <c r="H26" t="str">
        <f>IF(H$3="Supporting Local Business",Outcomes!$A24,IF(H$3="Communities &amp; Place",Outcomes!$B24,""))</f>
        <v/>
      </c>
      <c r="I26" t="str">
        <f>IF(I$3="Supporting Local Business",Outcomes!$A24,IF(I$3="Communities &amp; Place",Outcomes!$B24,""))</f>
        <v/>
      </c>
      <c r="J26" t="str">
        <f>IF(J$3="Supporting Local Business",Outcomes!$A24,IF(J$3="Communities &amp; Place",Outcomes!$B24,""))</f>
        <v/>
      </c>
      <c r="K26" t="str">
        <f>IF(K$3="Supporting Local Business",Outcomes!$A24,IF(K$3="Communities &amp; Place",Outcomes!$B24,""))</f>
        <v/>
      </c>
      <c r="L26" t="str">
        <f>IF(L$3="Supporting Local Business",Outcomes!$A24,IF(L$3="Communities &amp; Place",Outcomes!$B24,""))</f>
        <v/>
      </c>
      <c r="M26" t="str">
        <f>IF(M$3="Supporting Local Business",Outcomes!$A24,IF(M$3="Communities &amp; Place",Outcomes!$B24,""))</f>
        <v/>
      </c>
      <c r="N26" t="str">
        <f>IF(N$3="Supporting Local Business",Outcomes!$A24,IF(N$3="Communities &amp; Place",Outcomes!$B24,""))</f>
        <v/>
      </c>
      <c r="O26" t="str">
        <f>IF(O$3="Supporting Local Business",Outcomes!$A24,IF(O$3="Communities &amp; Place",Outcomes!$B24,""))</f>
        <v/>
      </c>
      <c r="P26" t="str">
        <f>IF(P$3="Supporting Local Business",Outcomes!$A24,IF(P$3="Communities &amp; Place",Outcomes!$B24,""))</f>
        <v/>
      </c>
      <c r="Q26" t="str">
        <f>IF(Q$3="Supporting Local Business",Outcomes!$A24,IF(Q$3="Communities &amp; Place",Outcomes!$B24,""))</f>
        <v/>
      </c>
      <c r="R26" t="str">
        <f>IF(R$3="Supporting Local Business",Outcomes!$A24,IF(R$3="Communities &amp; Place",Outcomes!$B24,""))</f>
        <v/>
      </c>
      <c r="S26" t="str">
        <f>IF(S$3="Supporting Local Business",Outcomes!$A24,IF(S$3="Communities &amp; Place",Outcomes!$B24,""))</f>
        <v/>
      </c>
      <c r="T26" t="str">
        <f>IF(T$3="Supporting Local Business",Outcomes!$A24,IF(T$3="Communities &amp; Place",Outcomes!$B24,""))</f>
        <v/>
      </c>
      <c r="U26" t="str">
        <f>IF(U$3="Supporting Local Business",Outcomes!$A24,IF(U$3="Communities &amp; Place",Outcomes!$B24,""))</f>
        <v/>
      </c>
      <c r="V26" t="str">
        <f>IF(V$3="Supporting Local Business",Outcomes!$A24,IF(V$3="Communities &amp; Place",Outcomes!$B24,""))</f>
        <v/>
      </c>
      <c r="W26" t="str">
        <f>IF(W$3="Supporting Local Business",Outcomes!$A24,IF(W$3="Communities &amp; Place",Outcomes!$B24,""))</f>
        <v/>
      </c>
      <c r="X26" t="str">
        <f>IF(X$3="Supporting Local Business",Outcomes!$A24,IF(X$3="Communities &amp; Place",Outcomes!$B24,""))</f>
        <v/>
      </c>
      <c r="Y26" t="str">
        <f>IF(Y$3="Supporting Local Business",Outcomes!$A24,IF(Y$3="Communities &amp; Place",Outcomes!$B24,""))</f>
        <v/>
      </c>
      <c r="Z26" t="str">
        <f>IF(Z$3="Supporting Local Business",Outcomes!$A24,IF(Z$3="Communities &amp; Place",Outcomes!$B24,""))</f>
        <v/>
      </c>
      <c r="AA26" t="str">
        <f>IF(AA$3="Supporting Local Business",Outcomes!$A24,IF(AA$3="Communities &amp; Place",Outcomes!$B24,""))</f>
        <v/>
      </c>
      <c r="AB26" t="str">
        <f>IF(AB$3="Supporting Local Business",Outcomes!$A24,IF(AB$3="Communities &amp; Place",Outcomes!$B24,""))</f>
        <v/>
      </c>
      <c r="AC26" t="str">
        <f>IF(AC$3="Supporting Local Business",Outcomes!$A24,IF(AC$3="Communities &amp; Place",Outcomes!$B24,""))</f>
        <v/>
      </c>
      <c r="AD26" t="str">
        <f>IF(AD$3="Supporting Local Business",Outcomes!$A24,IF(AD$3="Communities &amp; Place",Outcomes!$B24,""))</f>
        <v/>
      </c>
      <c r="AE26" t="str">
        <f>IF(AE$3="Supporting Local Business",Outcomes!$A24,IF(AE$3="Communities &amp; Place",Outcomes!$B24,""))</f>
        <v/>
      </c>
    </row>
    <row r="27" spans="1:31" x14ac:dyDescent="0.3">
      <c r="A27" s="361">
        <v>25</v>
      </c>
      <c r="B27" t="str">
        <f>IF(B$3="Supporting Local Business",Outcomes!$A25,IF(B$3="Communities &amp; Place",Outcomes!$B25,""))</f>
        <v/>
      </c>
      <c r="C27" t="str">
        <f>IF(C$3="Supporting Local Business",Outcomes!$A25,IF(C$3="Communities &amp; Place",Outcomes!$B25,""))</f>
        <v/>
      </c>
      <c r="D27" t="str">
        <f>IF(D$3="Supporting Local Business",Outcomes!$A25,IF(D$3="Communities &amp; Place",Outcomes!$B25,""))</f>
        <v/>
      </c>
      <c r="E27" t="str">
        <f>IF(E$3="Supporting Local Business",Outcomes!$A25,IF(E$3="Communities &amp; Place",Outcomes!$B25,""))</f>
        <v/>
      </c>
      <c r="F27" t="str">
        <f>IF(F$3="Supporting Local Business",Outcomes!$A25,IF(F$3="Communities &amp; Place",Outcomes!$B25,""))</f>
        <v/>
      </c>
      <c r="G27" t="str">
        <f>IF(G$3="Supporting Local Business",Outcomes!$A25,IF(G$3="Communities &amp; Place",Outcomes!$B25,""))</f>
        <v/>
      </c>
      <c r="H27" t="str">
        <f>IF(H$3="Supporting Local Business",Outcomes!$A25,IF(H$3="Communities &amp; Place",Outcomes!$B25,""))</f>
        <v/>
      </c>
      <c r="I27" t="str">
        <f>IF(I$3="Supporting Local Business",Outcomes!$A25,IF(I$3="Communities &amp; Place",Outcomes!$B25,""))</f>
        <v/>
      </c>
      <c r="J27" t="str">
        <f>IF(J$3="Supporting Local Business",Outcomes!$A25,IF(J$3="Communities &amp; Place",Outcomes!$B25,""))</f>
        <v/>
      </c>
      <c r="K27" t="str">
        <f>IF(K$3="Supporting Local Business",Outcomes!$A25,IF(K$3="Communities &amp; Place",Outcomes!$B25,""))</f>
        <v/>
      </c>
      <c r="L27" t="str">
        <f>IF(L$3="Supporting Local Business",Outcomes!$A25,IF(L$3="Communities &amp; Place",Outcomes!$B25,""))</f>
        <v/>
      </c>
      <c r="M27" t="str">
        <f>IF(M$3="Supporting Local Business",Outcomes!$A25,IF(M$3="Communities &amp; Place",Outcomes!$B25,""))</f>
        <v/>
      </c>
      <c r="N27" t="str">
        <f>IF(N$3="Supporting Local Business",Outcomes!$A25,IF(N$3="Communities &amp; Place",Outcomes!$B25,""))</f>
        <v/>
      </c>
      <c r="O27" t="str">
        <f>IF(O$3="Supporting Local Business",Outcomes!$A25,IF(O$3="Communities &amp; Place",Outcomes!$B25,""))</f>
        <v/>
      </c>
      <c r="P27" t="str">
        <f>IF(P$3="Supporting Local Business",Outcomes!$A25,IF(P$3="Communities &amp; Place",Outcomes!$B25,""))</f>
        <v/>
      </c>
      <c r="Q27" t="str">
        <f>IF(Q$3="Supporting Local Business",Outcomes!$A25,IF(Q$3="Communities &amp; Place",Outcomes!$B25,""))</f>
        <v/>
      </c>
      <c r="R27" t="str">
        <f>IF(R$3="Supporting Local Business",Outcomes!$A25,IF(R$3="Communities &amp; Place",Outcomes!$B25,""))</f>
        <v/>
      </c>
      <c r="S27" t="str">
        <f>IF(S$3="Supporting Local Business",Outcomes!$A25,IF(S$3="Communities &amp; Place",Outcomes!$B25,""))</f>
        <v/>
      </c>
      <c r="T27" t="str">
        <f>IF(T$3="Supporting Local Business",Outcomes!$A25,IF(T$3="Communities &amp; Place",Outcomes!$B25,""))</f>
        <v/>
      </c>
      <c r="U27" t="str">
        <f>IF(U$3="Supporting Local Business",Outcomes!$A25,IF(U$3="Communities &amp; Place",Outcomes!$B25,""))</f>
        <v/>
      </c>
      <c r="V27" t="str">
        <f>IF(V$3="Supporting Local Business",Outcomes!$A25,IF(V$3="Communities &amp; Place",Outcomes!$B25,""))</f>
        <v/>
      </c>
      <c r="W27" t="str">
        <f>IF(W$3="Supporting Local Business",Outcomes!$A25,IF(W$3="Communities &amp; Place",Outcomes!$B25,""))</f>
        <v/>
      </c>
      <c r="X27" t="str">
        <f>IF(X$3="Supporting Local Business",Outcomes!$A25,IF(X$3="Communities &amp; Place",Outcomes!$B25,""))</f>
        <v/>
      </c>
      <c r="Y27" t="str">
        <f>IF(Y$3="Supporting Local Business",Outcomes!$A25,IF(Y$3="Communities &amp; Place",Outcomes!$B25,""))</f>
        <v/>
      </c>
      <c r="Z27" t="str">
        <f>IF(Z$3="Supporting Local Business",Outcomes!$A25,IF(Z$3="Communities &amp; Place",Outcomes!$B25,""))</f>
        <v/>
      </c>
      <c r="AA27" t="str">
        <f>IF(AA$3="Supporting Local Business",Outcomes!$A25,IF(AA$3="Communities &amp; Place",Outcomes!$B25,""))</f>
        <v/>
      </c>
      <c r="AB27" t="str">
        <f>IF(AB$3="Supporting Local Business",Outcomes!$A25,IF(AB$3="Communities &amp; Place",Outcomes!$B25,""))</f>
        <v/>
      </c>
      <c r="AC27" t="str">
        <f>IF(AC$3="Supporting Local Business",Outcomes!$A25,IF(AC$3="Communities &amp; Place",Outcomes!$B25,""))</f>
        <v/>
      </c>
      <c r="AD27" t="str">
        <f>IF(AD$3="Supporting Local Business",Outcomes!$A25,IF(AD$3="Communities &amp; Place",Outcomes!$B25,""))</f>
        <v/>
      </c>
      <c r="AE27" t="str">
        <f>IF(AE$3="Supporting Local Business",Outcomes!$A25,IF(AE$3="Communities &amp; Place",Outcomes!$B25,""))</f>
        <v/>
      </c>
    </row>
    <row r="28" spans="1:31" x14ac:dyDescent="0.3">
      <c r="A28" s="361">
        <v>26</v>
      </c>
      <c r="B28" t="str">
        <f>IF(B$3="Supporting Local Business",Outcomes!$A26,"")</f>
        <v/>
      </c>
      <c r="C28" t="str">
        <f>IF(C$3="Supporting Local Business",Outcomes!$A26,"")</f>
        <v/>
      </c>
      <c r="D28" t="str">
        <f>IF(D$3="Supporting Local Business",Outcomes!$A26,"")</f>
        <v/>
      </c>
      <c r="E28" t="str">
        <f>IF(E$3="Supporting Local Business",Outcomes!$A26,"")</f>
        <v/>
      </c>
      <c r="F28" t="str">
        <f>IF(F$3="Supporting Local Business",Outcomes!$A26,"")</f>
        <v/>
      </c>
      <c r="G28" t="str">
        <f>IF(G$3="Supporting Local Business",Outcomes!$A26,"")</f>
        <v/>
      </c>
      <c r="H28" t="str">
        <f>IF(H$3="Supporting Local Business",Outcomes!$A26,"")</f>
        <v/>
      </c>
      <c r="I28" t="str">
        <f>IF(I$3="Supporting Local Business",Outcomes!$A26,"")</f>
        <v/>
      </c>
      <c r="J28" t="str">
        <f>IF(J$3="Supporting Local Business",Outcomes!$A26,"")</f>
        <v/>
      </c>
      <c r="K28" t="str">
        <f>IF(K$3="Supporting Local Business",Outcomes!$A26,"")</f>
        <v/>
      </c>
      <c r="L28" t="str">
        <f>IF(L$3="Supporting Local Business",Outcomes!$A26,"")</f>
        <v/>
      </c>
      <c r="M28" t="str">
        <f>IF(M$3="Supporting Local Business",Outcomes!$A26,"")</f>
        <v/>
      </c>
      <c r="N28" t="str">
        <f>IF(N$3="Supporting Local Business",Outcomes!$A26,"")</f>
        <v/>
      </c>
      <c r="O28" t="str">
        <f>IF(O$3="Supporting Local Business",Outcomes!$A26,"")</f>
        <v/>
      </c>
      <c r="P28" t="str">
        <f>IF(P$3="Supporting Local Business",Outcomes!$A26,"")</f>
        <v/>
      </c>
      <c r="Q28" t="str">
        <f>IF(Q$3="Supporting Local Business",Outcomes!$A26,"")</f>
        <v/>
      </c>
      <c r="R28" t="str">
        <f>IF(R$3="Supporting Local Business",Outcomes!$A26,"")</f>
        <v/>
      </c>
      <c r="S28" t="str">
        <f>IF(S$3="Supporting Local Business",Outcomes!$A26,"")</f>
        <v/>
      </c>
      <c r="T28" t="str">
        <f>IF(T$3="Supporting Local Business",Outcomes!$A26,"")</f>
        <v/>
      </c>
      <c r="U28" t="str">
        <f>IF(U$3="Supporting Local Business",Outcomes!$A26,"")</f>
        <v/>
      </c>
      <c r="V28" t="str">
        <f>IF(V$3="Supporting Local Business",Outcomes!$A26,"")</f>
        <v/>
      </c>
      <c r="W28" t="str">
        <f>IF(W$3="Supporting Local Business",Outcomes!$A26,"")</f>
        <v/>
      </c>
      <c r="X28" t="str">
        <f>IF(X$3="Supporting Local Business",Outcomes!$A26,"")</f>
        <v/>
      </c>
      <c r="Y28" t="str">
        <f>IF(Y$3="Supporting Local Business",Outcomes!$A26,"")</f>
        <v/>
      </c>
      <c r="Z28" t="str">
        <f>IF(Z$3="Supporting Local Business",Outcomes!$A26,"")</f>
        <v/>
      </c>
      <c r="AA28" t="str">
        <f>IF(AA$3="Supporting Local Business",Outcomes!$A26,"")</f>
        <v/>
      </c>
      <c r="AB28" t="str">
        <f>IF(AB$3="Supporting Local Business",Outcomes!$A26,"")</f>
        <v/>
      </c>
      <c r="AC28" t="str">
        <f>IF(AC$3="Supporting Local Business",Outcomes!$A26,"")</f>
        <v/>
      </c>
      <c r="AD28" t="str">
        <f>IF(AD$3="Supporting Local Business",Outcomes!$A26,"")</f>
        <v/>
      </c>
      <c r="AE28" t="str">
        <f>IF(AE$3="Supporting Local Business",Outcomes!$A26,"")</f>
        <v/>
      </c>
    </row>
    <row r="29" spans="1:31" x14ac:dyDescent="0.3">
      <c r="A29" s="361">
        <v>27</v>
      </c>
      <c r="B29" t="str">
        <f>IF(B$3="Supporting Local Business",Outcomes!$A27,"")</f>
        <v/>
      </c>
      <c r="C29" t="str">
        <f>IF(C$3="Supporting Local Business",Outcomes!$A27,"")</f>
        <v/>
      </c>
      <c r="D29" t="str">
        <f>IF(D$3="Supporting Local Business",Outcomes!$A27,"")</f>
        <v/>
      </c>
      <c r="E29" t="str">
        <f>IF(E$3="Supporting Local Business",Outcomes!$A27,"")</f>
        <v/>
      </c>
      <c r="F29" t="str">
        <f>IF(F$3="Supporting Local Business",Outcomes!$A27,"")</f>
        <v/>
      </c>
      <c r="G29" t="str">
        <f>IF(G$3="Supporting Local Business",Outcomes!$A27,"")</f>
        <v/>
      </c>
      <c r="H29" t="str">
        <f>IF(H$3="Supporting Local Business",Outcomes!$A27,"")</f>
        <v/>
      </c>
      <c r="I29" t="str">
        <f>IF(I$3="Supporting Local Business",Outcomes!$A27,"")</f>
        <v/>
      </c>
      <c r="J29" t="str">
        <f>IF(J$3="Supporting Local Business",Outcomes!$A27,"")</f>
        <v/>
      </c>
      <c r="K29" t="str">
        <f>IF(K$3="Supporting Local Business",Outcomes!$A27,"")</f>
        <v/>
      </c>
      <c r="L29" t="str">
        <f>IF(L$3="Supporting Local Business",Outcomes!$A27,"")</f>
        <v/>
      </c>
      <c r="M29" t="str">
        <f>IF(M$3="Supporting Local Business",Outcomes!$A27,"")</f>
        <v/>
      </c>
      <c r="N29" t="str">
        <f>IF(N$3="Supporting Local Business",Outcomes!$A27,"")</f>
        <v/>
      </c>
      <c r="O29" t="str">
        <f>IF(O$3="Supporting Local Business",Outcomes!$A27,"")</f>
        <v/>
      </c>
      <c r="P29" t="str">
        <f>IF(P$3="Supporting Local Business",Outcomes!$A27,"")</f>
        <v/>
      </c>
      <c r="Q29" t="str">
        <f>IF(Q$3="Supporting Local Business",Outcomes!$A27,"")</f>
        <v/>
      </c>
      <c r="R29" t="str">
        <f>IF(R$3="Supporting Local Business",Outcomes!$A27,"")</f>
        <v/>
      </c>
      <c r="S29" t="str">
        <f>IF(S$3="Supporting Local Business",Outcomes!$A27,"")</f>
        <v/>
      </c>
      <c r="T29" t="str">
        <f>IF(T$3="Supporting Local Business",Outcomes!$A27,"")</f>
        <v/>
      </c>
      <c r="U29" t="str">
        <f>IF(U$3="Supporting Local Business",Outcomes!$A27,"")</f>
        <v/>
      </c>
      <c r="V29" t="str">
        <f>IF(V$3="Supporting Local Business",Outcomes!$A27,"")</f>
        <v/>
      </c>
      <c r="W29" t="str">
        <f>IF(W$3="Supporting Local Business",Outcomes!$A27,"")</f>
        <v/>
      </c>
      <c r="X29" t="str">
        <f>IF(X$3="Supporting Local Business",Outcomes!$A27,"")</f>
        <v/>
      </c>
      <c r="Y29" t="str">
        <f>IF(Y$3="Supporting Local Business",Outcomes!$A27,"")</f>
        <v/>
      </c>
      <c r="Z29" t="str">
        <f>IF(Z$3="Supporting Local Business",Outcomes!$A27,"")</f>
        <v/>
      </c>
      <c r="AA29" t="str">
        <f>IF(AA$3="Supporting Local Business",Outcomes!$A27,"")</f>
        <v/>
      </c>
      <c r="AB29" t="str">
        <f>IF(AB$3="Supporting Local Business",Outcomes!$A27,"")</f>
        <v/>
      </c>
      <c r="AC29" t="str">
        <f>IF(AC$3="Supporting Local Business",Outcomes!$A27,"")</f>
        <v/>
      </c>
      <c r="AD29" t="str">
        <f>IF(AD$3="Supporting Local Business",Outcomes!$A27,"")</f>
        <v/>
      </c>
      <c r="AE29" t="str">
        <f>IF(AE$3="Supporting Local Business",Outcomes!$A27,"")</f>
        <v/>
      </c>
    </row>
    <row r="30" spans="1:31" x14ac:dyDescent="0.3">
      <c r="A30" s="361">
        <v>28</v>
      </c>
      <c r="B30" t="str">
        <f>IF(B$3="Supporting Local Business",Outcomes!$A28,"")</f>
        <v/>
      </c>
      <c r="C30" t="str">
        <f>IF(C$3="Supporting Local Business",Outcomes!$A28,"")</f>
        <v/>
      </c>
      <c r="D30" t="str">
        <f>IF(D$3="Supporting Local Business",Outcomes!$A28,"")</f>
        <v/>
      </c>
      <c r="E30" t="str">
        <f>IF(E$3="Supporting Local Business",Outcomes!$A28,"")</f>
        <v/>
      </c>
      <c r="F30" t="str">
        <f>IF(F$3="Supporting Local Business",Outcomes!$A28,"")</f>
        <v/>
      </c>
      <c r="G30" t="str">
        <f>IF(G$3="Supporting Local Business",Outcomes!$A28,"")</f>
        <v/>
      </c>
      <c r="H30" t="str">
        <f>IF(H$3="Supporting Local Business",Outcomes!$A28,"")</f>
        <v/>
      </c>
      <c r="I30" t="str">
        <f>IF(I$3="Supporting Local Business",Outcomes!$A28,"")</f>
        <v/>
      </c>
      <c r="J30" t="str">
        <f>IF(J$3="Supporting Local Business",Outcomes!$A28,"")</f>
        <v/>
      </c>
      <c r="K30" t="str">
        <f>IF(K$3="Supporting Local Business",Outcomes!$A28,"")</f>
        <v/>
      </c>
      <c r="L30" t="str">
        <f>IF(L$3="Supporting Local Business",Outcomes!$A28,"")</f>
        <v/>
      </c>
      <c r="M30" t="str">
        <f>IF(M$3="Supporting Local Business",Outcomes!$A28,"")</f>
        <v/>
      </c>
      <c r="N30" t="str">
        <f>IF(N$3="Supporting Local Business",Outcomes!$A28,"")</f>
        <v/>
      </c>
      <c r="O30" t="str">
        <f>IF(O$3="Supporting Local Business",Outcomes!$A28,"")</f>
        <v/>
      </c>
      <c r="P30" t="str">
        <f>IF(P$3="Supporting Local Business",Outcomes!$A28,"")</f>
        <v/>
      </c>
      <c r="Q30" t="str">
        <f>IF(Q$3="Supporting Local Business",Outcomes!$A28,"")</f>
        <v/>
      </c>
      <c r="R30" t="str">
        <f>IF(R$3="Supporting Local Business",Outcomes!$A28,"")</f>
        <v/>
      </c>
      <c r="S30" t="str">
        <f>IF(S$3="Supporting Local Business",Outcomes!$A28,"")</f>
        <v/>
      </c>
      <c r="T30" t="str">
        <f>IF(T$3="Supporting Local Business",Outcomes!$A28,"")</f>
        <v/>
      </c>
      <c r="U30" t="str">
        <f>IF(U$3="Supporting Local Business",Outcomes!$A28,"")</f>
        <v/>
      </c>
      <c r="V30" t="str">
        <f>IF(V$3="Supporting Local Business",Outcomes!$A28,"")</f>
        <v/>
      </c>
      <c r="W30" t="str">
        <f>IF(W$3="Supporting Local Business",Outcomes!$A28,"")</f>
        <v/>
      </c>
      <c r="X30" t="str">
        <f>IF(X$3="Supporting Local Business",Outcomes!$A28,"")</f>
        <v/>
      </c>
      <c r="Y30" t="str">
        <f>IF(Y$3="Supporting Local Business",Outcomes!$A28,"")</f>
        <v/>
      </c>
      <c r="Z30" t="str">
        <f>IF(Z$3="Supporting Local Business",Outcomes!$A28,"")</f>
        <v/>
      </c>
      <c r="AA30" t="str">
        <f>IF(AA$3="Supporting Local Business",Outcomes!$A28,"")</f>
        <v/>
      </c>
      <c r="AB30" t="str">
        <f>IF(AB$3="Supporting Local Business",Outcomes!$A28,"")</f>
        <v/>
      </c>
      <c r="AC30" t="str">
        <f>IF(AC$3="Supporting Local Business",Outcomes!$A28,"")</f>
        <v/>
      </c>
      <c r="AD30" t="str">
        <f>IF(AD$3="Supporting Local Business",Outcomes!$A28,"")</f>
        <v/>
      </c>
      <c r="AE30" t="str">
        <f>IF(AE$3="Supporting Local Business",Outcomes!$A28,"")</f>
        <v/>
      </c>
    </row>
    <row r="31" spans="1:31" x14ac:dyDescent="0.3">
      <c r="A31" s="361">
        <v>29</v>
      </c>
      <c r="B31" t="str">
        <f>IF(B$3="Supporting Local Business",Outcomes!$A29,"")</f>
        <v/>
      </c>
      <c r="C31" t="str">
        <f>IF(C$3="Supporting Local Business",Outcomes!$A29,"")</f>
        <v/>
      </c>
      <c r="D31" t="str">
        <f>IF(D$3="Supporting Local Business",Outcomes!$A29,"")</f>
        <v/>
      </c>
      <c r="E31" t="str">
        <f>IF(E$3="Supporting Local Business",Outcomes!$A29,"")</f>
        <v/>
      </c>
      <c r="F31" t="str">
        <f>IF(F$3="Supporting Local Business",Outcomes!$A29,"")</f>
        <v/>
      </c>
      <c r="G31" t="str">
        <f>IF(G$3="Supporting Local Business",Outcomes!$A29,"")</f>
        <v/>
      </c>
      <c r="H31" t="str">
        <f>IF(H$3="Supporting Local Business",Outcomes!$A29,"")</f>
        <v/>
      </c>
      <c r="I31" t="str">
        <f>IF(I$3="Supporting Local Business",Outcomes!$A29,"")</f>
        <v/>
      </c>
      <c r="J31" t="str">
        <f>IF(J$3="Supporting Local Business",Outcomes!$A29,"")</f>
        <v/>
      </c>
      <c r="K31" t="str">
        <f>IF(K$3="Supporting Local Business",Outcomes!$A29,"")</f>
        <v/>
      </c>
      <c r="L31" t="str">
        <f>IF(L$3="Supporting Local Business",Outcomes!$A29,"")</f>
        <v/>
      </c>
      <c r="M31" t="str">
        <f>IF(M$3="Supporting Local Business",Outcomes!$A29,"")</f>
        <v/>
      </c>
      <c r="N31" t="str">
        <f>IF(N$3="Supporting Local Business",Outcomes!$A29,"")</f>
        <v/>
      </c>
      <c r="O31" t="str">
        <f>IF(O$3="Supporting Local Business",Outcomes!$A29,"")</f>
        <v/>
      </c>
      <c r="P31" t="str">
        <f>IF(P$3="Supporting Local Business",Outcomes!$A29,"")</f>
        <v/>
      </c>
      <c r="Q31" t="str">
        <f>IF(Q$3="Supporting Local Business",Outcomes!$A29,"")</f>
        <v/>
      </c>
      <c r="R31" t="str">
        <f>IF(R$3="Supporting Local Business",Outcomes!$A29,"")</f>
        <v/>
      </c>
      <c r="S31" t="str">
        <f>IF(S$3="Supporting Local Business",Outcomes!$A29,"")</f>
        <v/>
      </c>
      <c r="T31" t="str">
        <f>IF(T$3="Supporting Local Business",Outcomes!$A29,"")</f>
        <v/>
      </c>
      <c r="U31" t="str">
        <f>IF(U$3="Supporting Local Business",Outcomes!$A29,"")</f>
        <v/>
      </c>
      <c r="V31" t="str">
        <f>IF(V$3="Supporting Local Business",Outcomes!$A29,"")</f>
        <v/>
      </c>
      <c r="W31" t="str">
        <f>IF(W$3="Supporting Local Business",Outcomes!$A29,"")</f>
        <v/>
      </c>
      <c r="X31" t="str">
        <f>IF(X$3="Supporting Local Business",Outcomes!$A29,"")</f>
        <v/>
      </c>
      <c r="Y31" t="str">
        <f>IF(Y$3="Supporting Local Business",Outcomes!$A29,"")</f>
        <v/>
      </c>
      <c r="Z31" t="str">
        <f>IF(Z$3="Supporting Local Business",Outcomes!$A29,"")</f>
        <v/>
      </c>
      <c r="AA31" t="str">
        <f>IF(AA$3="Supporting Local Business",Outcomes!$A29,"")</f>
        <v/>
      </c>
      <c r="AB31" t="str">
        <f>IF(AB$3="Supporting Local Business",Outcomes!$A29,"")</f>
        <v/>
      </c>
      <c r="AC31" t="str">
        <f>IF(AC$3="Supporting Local Business",Outcomes!$A29,"")</f>
        <v/>
      </c>
      <c r="AD31" t="str">
        <f>IF(AD$3="Supporting Local Business",Outcomes!$A29,"")</f>
        <v/>
      </c>
      <c r="AE31" t="str">
        <f>IF(AE$3="Supporting Local Business",Outcomes!$A29,"")</f>
        <v/>
      </c>
    </row>
    <row r="32" spans="1:31" x14ac:dyDescent="0.3">
      <c r="A32" s="361"/>
    </row>
  </sheetData>
  <phoneticPr fontId="16" type="noConversion"/>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25687B-1888-4B5A-A250-E6B12BCBF2C6}">
  <sheetPr codeName="Sheet16">
    <tabColor rgb="FFFF0000"/>
  </sheetPr>
  <dimension ref="A1:D30"/>
  <sheetViews>
    <sheetView workbookViewId="0">
      <pane ySplit="2" topLeftCell="A3" activePane="bottomLeft" state="frozen"/>
      <selection pane="bottomLeft" activeCell="C19" sqref="C19"/>
    </sheetView>
  </sheetViews>
  <sheetFormatPr defaultColWidth="5.33203125" defaultRowHeight="15.6" customHeight="1" x14ac:dyDescent="0.3"/>
  <cols>
    <col min="1" max="4" width="37.5546875" customWidth="1"/>
  </cols>
  <sheetData>
    <row r="1" spans="1:4" s="16" customFormat="1" ht="15.6" customHeight="1" x14ac:dyDescent="0.3">
      <c r="A1" s="363" t="s">
        <v>92</v>
      </c>
      <c r="B1" s="364" t="s">
        <v>91</v>
      </c>
      <c r="C1" s="365" t="s">
        <v>93</v>
      </c>
      <c r="D1" s="366" t="s">
        <v>94</v>
      </c>
    </row>
    <row r="2" spans="1:4" s="16" customFormat="1" ht="15.6" customHeight="1" x14ac:dyDescent="0.3">
      <c r="A2" s="367"/>
      <c r="B2" s="368"/>
      <c r="C2" s="369"/>
      <c r="D2" s="370"/>
    </row>
    <row r="3" spans="1:4" ht="15.6" customHeight="1" x14ac:dyDescent="0.3">
      <c r="A3" s="371" t="s">
        <v>216</v>
      </c>
      <c r="B3" s="329" t="s">
        <v>216</v>
      </c>
      <c r="C3" s="372" t="s">
        <v>217</v>
      </c>
      <c r="D3" s="332" t="s">
        <v>218</v>
      </c>
    </row>
    <row r="4" spans="1:4" ht="15.6" customHeight="1" x14ac:dyDescent="0.3">
      <c r="A4" s="371" t="s">
        <v>219</v>
      </c>
      <c r="B4" s="373" t="s">
        <v>219</v>
      </c>
      <c r="C4" s="372" t="s">
        <v>220</v>
      </c>
      <c r="D4" s="332" t="s">
        <v>221</v>
      </c>
    </row>
    <row r="5" spans="1:4" ht="15.6" customHeight="1" x14ac:dyDescent="0.3">
      <c r="A5" s="371" t="s">
        <v>222</v>
      </c>
      <c r="B5" s="373" t="s">
        <v>223</v>
      </c>
      <c r="C5" s="372" t="s">
        <v>224</v>
      </c>
      <c r="D5" s="374"/>
    </row>
    <row r="6" spans="1:4" ht="15.6" customHeight="1" x14ac:dyDescent="0.3">
      <c r="A6" s="371" t="s">
        <v>223</v>
      </c>
      <c r="B6" s="373" t="s">
        <v>225</v>
      </c>
      <c r="C6" s="372" t="s">
        <v>226</v>
      </c>
      <c r="D6" s="374"/>
    </row>
    <row r="7" spans="1:4" ht="15.6" customHeight="1" x14ac:dyDescent="0.3">
      <c r="A7" s="371" t="s">
        <v>225</v>
      </c>
      <c r="B7" s="373" t="s">
        <v>227</v>
      </c>
      <c r="C7" s="372" t="s">
        <v>228</v>
      </c>
      <c r="D7" s="374"/>
    </row>
    <row r="8" spans="1:4" ht="15.6" customHeight="1" x14ac:dyDescent="0.3">
      <c r="A8" s="371" t="s">
        <v>227</v>
      </c>
      <c r="B8" s="373" t="s">
        <v>229</v>
      </c>
      <c r="C8" s="372" t="s">
        <v>230</v>
      </c>
      <c r="D8" s="374"/>
    </row>
    <row r="9" spans="1:4" ht="15.6" customHeight="1" x14ac:dyDescent="0.3">
      <c r="A9" s="371" t="s">
        <v>231</v>
      </c>
      <c r="B9" s="373" t="s">
        <v>232</v>
      </c>
      <c r="C9" s="372" t="s">
        <v>233</v>
      </c>
      <c r="D9" s="374"/>
    </row>
    <row r="10" spans="1:4" ht="15.6" customHeight="1" x14ac:dyDescent="0.3">
      <c r="A10" s="371" t="s">
        <v>234</v>
      </c>
      <c r="B10" s="373" t="s">
        <v>235</v>
      </c>
      <c r="C10" s="372" t="s">
        <v>236</v>
      </c>
      <c r="D10" s="374"/>
    </row>
    <row r="11" spans="1:4" ht="15.6" customHeight="1" x14ac:dyDescent="0.3">
      <c r="A11" s="371" t="s">
        <v>237</v>
      </c>
      <c r="B11" s="373" t="s">
        <v>238</v>
      </c>
      <c r="C11" s="372" t="s">
        <v>239</v>
      </c>
      <c r="D11" s="374"/>
    </row>
    <row r="12" spans="1:4" ht="15.6" customHeight="1" x14ac:dyDescent="0.3">
      <c r="A12" s="371" t="s">
        <v>240</v>
      </c>
      <c r="B12" s="373" t="s">
        <v>241</v>
      </c>
      <c r="C12" s="372" t="s">
        <v>242</v>
      </c>
      <c r="D12" s="374"/>
    </row>
    <row r="13" spans="1:4" ht="15.6" customHeight="1" x14ac:dyDescent="0.3">
      <c r="A13" s="371" t="s">
        <v>243</v>
      </c>
      <c r="B13" s="373" t="s">
        <v>244</v>
      </c>
      <c r="C13" s="372" t="s">
        <v>245</v>
      </c>
      <c r="D13" s="374"/>
    </row>
    <row r="14" spans="1:4" ht="15.6" customHeight="1" x14ac:dyDescent="0.3">
      <c r="A14" s="371" t="s">
        <v>246</v>
      </c>
      <c r="B14" s="373" t="s">
        <v>247</v>
      </c>
      <c r="C14" s="372" t="s">
        <v>248</v>
      </c>
      <c r="D14" s="374"/>
    </row>
    <row r="15" spans="1:4" ht="15.6" customHeight="1" x14ac:dyDescent="0.3">
      <c r="A15" s="375" t="s">
        <v>249</v>
      </c>
      <c r="B15" s="373" t="s">
        <v>250</v>
      </c>
      <c r="C15" s="372" t="s">
        <v>251</v>
      </c>
      <c r="D15" s="374"/>
    </row>
    <row r="16" spans="1:4" ht="15.6" customHeight="1" x14ac:dyDescent="0.3">
      <c r="A16" s="375" t="s">
        <v>252</v>
      </c>
      <c r="B16" s="373" t="s">
        <v>253</v>
      </c>
      <c r="C16" s="372" t="s">
        <v>254</v>
      </c>
      <c r="D16" s="374"/>
    </row>
    <row r="17" spans="1:4" ht="15.6" customHeight="1" x14ac:dyDescent="0.3">
      <c r="A17" s="375" t="s">
        <v>255</v>
      </c>
      <c r="B17" s="373" t="s">
        <v>256</v>
      </c>
      <c r="C17" s="372" t="s">
        <v>257</v>
      </c>
      <c r="D17" s="374"/>
    </row>
    <row r="18" spans="1:4" ht="15.6" customHeight="1" x14ac:dyDescent="0.3">
      <c r="A18" s="375" t="s">
        <v>258</v>
      </c>
      <c r="B18" s="373" t="s">
        <v>259</v>
      </c>
      <c r="C18" s="372" t="s">
        <v>260</v>
      </c>
      <c r="D18" s="374"/>
    </row>
    <row r="19" spans="1:4" ht="15.6" customHeight="1" x14ac:dyDescent="0.3">
      <c r="A19" s="375" t="s">
        <v>261</v>
      </c>
      <c r="B19" s="373" t="s">
        <v>262</v>
      </c>
      <c r="C19" s="372" t="s">
        <v>263</v>
      </c>
      <c r="D19" s="374"/>
    </row>
    <row r="20" spans="1:4" ht="15.6" customHeight="1" x14ac:dyDescent="0.3">
      <c r="A20" s="376" t="s">
        <v>229</v>
      </c>
      <c r="B20" s="373" t="s">
        <v>264</v>
      </c>
      <c r="C20" s="377"/>
      <c r="D20" s="374"/>
    </row>
    <row r="21" spans="1:4" ht="15.6" customHeight="1" x14ac:dyDescent="0.3">
      <c r="A21" s="376" t="s">
        <v>265</v>
      </c>
      <c r="B21" s="378" t="s">
        <v>266</v>
      </c>
      <c r="C21" s="377"/>
      <c r="D21" s="374"/>
    </row>
    <row r="22" spans="1:4" ht="15.6" customHeight="1" x14ac:dyDescent="0.3">
      <c r="A22" s="376" t="s">
        <v>267</v>
      </c>
      <c r="B22" s="378" t="s">
        <v>268</v>
      </c>
      <c r="C22" s="377"/>
      <c r="D22" s="374"/>
    </row>
    <row r="23" spans="1:4" ht="15.6" customHeight="1" x14ac:dyDescent="0.3">
      <c r="A23" s="376" t="s">
        <v>269</v>
      </c>
      <c r="B23" s="378" t="s">
        <v>252</v>
      </c>
      <c r="C23" s="377"/>
      <c r="D23" s="374"/>
    </row>
    <row r="24" spans="1:4" ht="15.6" customHeight="1" x14ac:dyDescent="0.3">
      <c r="A24" s="376" t="s">
        <v>270</v>
      </c>
      <c r="B24" s="378" t="s">
        <v>271</v>
      </c>
      <c r="C24" s="377"/>
      <c r="D24" s="374"/>
    </row>
    <row r="25" spans="1:4" ht="15.6" customHeight="1" x14ac:dyDescent="0.3">
      <c r="A25" s="376" t="s">
        <v>272</v>
      </c>
      <c r="B25" s="378" t="s">
        <v>273</v>
      </c>
      <c r="C25" s="377"/>
      <c r="D25" s="374"/>
    </row>
    <row r="26" spans="1:4" ht="15.6" customHeight="1" x14ac:dyDescent="0.3">
      <c r="A26" s="376" t="s">
        <v>274</v>
      </c>
      <c r="B26" s="374"/>
      <c r="C26" s="377"/>
      <c r="D26" s="374"/>
    </row>
    <row r="27" spans="1:4" ht="15.6" customHeight="1" x14ac:dyDescent="0.3">
      <c r="A27" s="376" t="s">
        <v>275</v>
      </c>
      <c r="B27" s="374"/>
      <c r="C27" s="377"/>
      <c r="D27" s="374"/>
    </row>
    <row r="28" spans="1:4" ht="15.6" customHeight="1" x14ac:dyDescent="0.3">
      <c r="A28" s="376" t="s">
        <v>268</v>
      </c>
      <c r="B28" s="374"/>
      <c r="C28" s="377"/>
      <c r="D28" s="374"/>
    </row>
    <row r="29" spans="1:4" ht="15.6" customHeight="1" x14ac:dyDescent="0.3">
      <c r="A29" s="376" t="s">
        <v>271</v>
      </c>
      <c r="B29" s="374"/>
      <c r="C29" s="377"/>
      <c r="D29" s="374"/>
    </row>
    <row r="30" spans="1:4" ht="15.6" customHeight="1" x14ac:dyDescent="0.3">
      <c r="C30" s="244"/>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haredWithUsers xmlns="30a42cd0-8dc5-472c-968f-3540d0f8ddd8">
      <UserInfo>
        <DisplayName>Sheryl Le Bon Jones (ECON A CMND)</DisplayName>
        <AccountId>11</AccountId>
        <AccountType/>
      </UserInfo>
    </SharedWithUsers>
  </documentManagement>
</p:properties>
</file>

<file path=customXml/item3.xml><?xml version="1.0" encoding="utf-8"?>
<ct:contentTypeSchema xmlns:ct="http://schemas.microsoft.com/office/2006/metadata/contentType" xmlns:ma="http://schemas.microsoft.com/office/2006/metadata/properties/metaAttributes" ct:_="" ma:_="" ma:contentTypeName="Dogfen" ma:contentTypeID="0x010100176BBE11AD91C0448D016C96A3000F84" ma:contentTypeVersion="4" ma:contentTypeDescription="Creu dogfen newydd." ma:contentTypeScope="" ma:versionID="f79f03521e8d367a0b8e8c203610e5b7">
  <xsd:schema xmlns:xsd="http://www.w3.org/2001/XMLSchema" xmlns:xs="http://www.w3.org/2001/XMLSchema" xmlns:p="http://schemas.microsoft.com/office/2006/metadata/properties" xmlns:ns2="3a945364-c05f-48c6-8da3-8640e1bc0e2e" xmlns:ns3="30a42cd0-8dc5-472c-968f-3540d0f8ddd8" targetNamespace="http://schemas.microsoft.com/office/2006/metadata/properties" ma:root="true" ma:fieldsID="59f3510294d53bcd202fbf09615a1a50" ns2:_="" ns3:_="">
    <xsd:import namespace="3a945364-c05f-48c6-8da3-8640e1bc0e2e"/>
    <xsd:import namespace="30a42cd0-8dc5-472c-968f-3540d0f8ddd8"/>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a945364-c05f-48c6-8da3-8640e1bc0e2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0a42cd0-8dc5-472c-968f-3540d0f8ddd8" elementFormDefault="qualified">
    <xsd:import namespace="http://schemas.microsoft.com/office/2006/documentManagement/types"/>
    <xsd:import namespace="http://schemas.microsoft.com/office/infopath/2007/PartnerControls"/>
    <xsd:element name="SharedWithUsers" ma:index="10" nillable="true" ma:displayName="Rhannwyd â"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Wedi Rhannu Gyda Manyl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Math o Gynnwys"/>
        <xsd:element ref="dc:title" minOccurs="0" maxOccurs="1" ma:index="4" ma:displayName="Teit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25D3AF2-24A9-44C4-8564-5DFFEE4AB9EA}">
  <ds:schemaRefs>
    <ds:schemaRef ds:uri="http://schemas.microsoft.com/sharepoint/v3/contenttype/forms"/>
  </ds:schemaRefs>
</ds:datastoreItem>
</file>

<file path=customXml/itemProps2.xml><?xml version="1.0" encoding="utf-8"?>
<ds:datastoreItem xmlns:ds="http://schemas.openxmlformats.org/officeDocument/2006/customXml" ds:itemID="{FDE3DE2E-C683-4FAB-A159-7A416DDAFB65}">
  <ds:schemaRefs>
    <ds:schemaRef ds:uri="3a945364-c05f-48c6-8da3-8640e1bc0e2e"/>
    <ds:schemaRef ds:uri="http://schemas.microsoft.com/office/2006/documentManagement/types"/>
    <ds:schemaRef ds:uri="30a42cd0-8dc5-472c-968f-3540d0f8ddd8"/>
    <ds:schemaRef ds:uri="http://schemas.microsoft.com/office/2006/metadata/properties"/>
    <ds:schemaRef ds:uri="http://schemas.openxmlformats.org/package/2006/metadata/core-properties"/>
    <ds:schemaRef ds:uri="http://purl.org/dc/elements/1.1/"/>
    <ds:schemaRef ds:uri="http://purl.org/dc/terms/"/>
    <ds:schemaRef ds:uri="http://schemas.microsoft.com/office/infopath/2007/PartnerControls"/>
    <ds:schemaRef ds:uri="http://www.w3.org/XML/1998/namespace"/>
    <ds:schemaRef ds:uri="http://purl.org/dc/dcmitype/"/>
  </ds:schemaRefs>
</ds:datastoreItem>
</file>

<file path=customXml/itemProps3.xml><?xml version="1.0" encoding="utf-8"?>
<ds:datastoreItem xmlns:ds="http://schemas.openxmlformats.org/officeDocument/2006/customXml" ds:itemID="{7296C1AB-CD9E-436A-A2FE-D4A3E6B38AA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a945364-c05f-48c6-8da3-8640e1bc0e2e"/>
    <ds:schemaRef ds:uri="30a42cd0-8dc5-472c-968f-3540d0f8ddd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18</vt:i4>
      </vt:variant>
      <vt:variant>
        <vt:lpstr>Named Ranges</vt:lpstr>
      </vt:variant>
      <vt:variant>
        <vt:i4>13</vt:i4>
      </vt:variant>
    </vt:vector>
  </HeadingPairs>
  <TitlesOfParts>
    <vt:vector size="31" baseType="lpstr">
      <vt:lpstr>Project Summary</vt:lpstr>
      <vt:lpstr>Delivery Plan and Milestones</vt:lpstr>
      <vt:lpstr>SPF Interventions</vt:lpstr>
      <vt:lpstr>SPF Outputs</vt:lpstr>
      <vt:lpstr>Outputs Filter list</vt:lpstr>
      <vt:lpstr>Outputs</vt:lpstr>
      <vt:lpstr>SPF Outcomes</vt:lpstr>
      <vt:lpstr>Outcomes Filter list</vt:lpstr>
      <vt:lpstr>Outcomes</vt:lpstr>
      <vt:lpstr>Funding Profile</vt:lpstr>
      <vt:lpstr>Expenditure Profile</vt:lpstr>
      <vt:lpstr>SPF Financial Breakdown</vt:lpstr>
      <vt:lpstr>Procurement Plan</vt:lpstr>
      <vt:lpstr>Risk Register</vt:lpstr>
      <vt:lpstr>Additional Sheet</vt:lpstr>
      <vt:lpstr>Investment Priority</vt:lpstr>
      <vt:lpstr>Measurements</vt:lpstr>
      <vt:lpstr>Cost Headings</vt:lpstr>
      <vt:lpstr>'Additional Sheet'!Print_Area</vt:lpstr>
      <vt:lpstr>'Expenditure Profile'!Print_Area</vt:lpstr>
      <vt:lpstr>'Funding Profile'!Print_Area</vt:lpstr>
      <vt:lpstr>'Procurement Plan'!Print_Area</vt:lpstr>
      <vt:lpstr>'Project Summary'!Print_Area</vt:lpstr>
      <vt:lpstr>'Risk Register'!Print_Area</vt:lpstr>
      <vt:lpstr>'SPF Financial Breakdown'!Print_Area</vt:lpstr>
      <vt:lpstr>'SPF Interventions'!Print_Area</vt:lpstr>
      <vt:lpstr>'SPF Outcomes'!Print_Area</vt:lpstr>
      <vt:lpstr>'SPF Outputs'!Print_Area</vt:lpstr>
      <vt:lpstr>'SPF Financial Breakdown'!Print_Titles</vt:lpstr>
      <vt:lpstr>'SPF Outcomes'!Print_Titles</vt:lpstr>
      <vt:lpstr>'SPF Outputs'!Print_Titles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2022-10-11T00:34:07Z</dcterms:created>
  <dcterms:modified xsi:type="dcterms:W3CDTF">2023-06-02T13:01:44Z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0x010100176BBE11AD91C0448D016C96A3000F84</vt:lpwstr>
  </property>
  <property fmtid="{D5CDD505-2E9C-101B-9397-08002B2CF9AE}" pid="3" name="MediaServiceImageTags">
    <vt:lpwstr/>
  </property>
</Properties>
</file>